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tabRatio="824" activeTab="0"/>
  </bookViews>
  <sheets>
    <sheet name="Annual Cash Budget" sheetId="1" r:id="rId1"/>
    <sheet name="Sensitivity Table" sheetId="2" r:id="rId2"/>
  </sheets>
  <definedNames>
    <definedName name="_xlnm.Print_Area" localSheetId="0">'Annual Cash Budget'!$A$1:$AA$30</definedName>
    <definedName name="_xlnm.Print_Area" localSheetId="1">'Sensitivity Table'!$A$1:$K$27</definedName>
  </definedNames>
  <calcPr fullCalcOnLoad="1"/>
</workbook>
</file>

<file path=xl/comments2.xml><?xml version="1.0" encoding="utf-8"?>
<comments xmlns="http://schemas.openxmlformats.org/spreadsheetml/2006/main">
  <authors>
    <author>Angie Fisher</author>
  </authors>
  <commentList>
    <comment ref="N25" authorId="0">
      <text>
        <r>
          <rPr>
            <b/>
            <sz val="9"/>
            <rFont val="Tahoma"/>
            <family val="2"/>
          </rPr>
          <t>Angie Fisher:</t>
        </r>
        <r>
          <rPr>
            <sz val="9"/>
            <rFont val="Tahoma"/>
            <family val="2"/>
          </rPr>
          <t xml:space="preserve">
Cash surplus or deficit scenarios use the dairy income from the production table above - i.e. row 7 which has different payout scenarios with no change to production.</t>
        </r>
      </text>
    </comment>
  </commentList>
</comments>
</file>

<file path=xl/sharedStrings.xml><?xml version="1.0" encoding="utf-8"?>
<sst xmlns="http://schemas.openxmlformats.org/spreadsheetml/2006/main" count="61" uniqueCount="56">
  <si>
    <t>Farm Details:</t>
  </si>
  <si>
    <t>Income</t>
  </si>
  <si>
    <t>Dairy Cash Income</t>
  </si>
  <si>
    <t>Net Dairy Cash Income</t>
  </si>
  <si>
    <t>Total Income</t>
  </si>
  <si>
    <t>Expenses</t>
  </si>
  <si>
    <t>Name:</t>
  </si>
  <si>
    <t>Budget Period</t>
  </si>
  <si>
    <t>to</t>
  </si>
  <si>
    <t>kgMS</t>
  </si>
  <si>
    <t>cows</t>
  </si>
  <si>
    <t>ha</t>
  </si>
  <si>
    <t>kgMS/cow</t>
  </si>
  <si>
    <t>kgMS/ha</t>
  </si>
  <si>
    <t>cows/ha</t>
  </si>
  <si>
    <t>$ Total</t>
  </si>
  <si>
    <t>$/kgMS</t>
  </si>
  <si>
    <t>$/cow</t>
  </si>
  <si>
    <t>$/ha</t>
  </si>
  <si>
    <t>Share of milk cheque received</t>
  </si>
  <si>
    <t>kgMS   x   $</t>
  </si>
  <si>
    <t>/kgMS</t>
  </si>
  <si>
    <r>
      <t xml:space="preserve">Net livestock sales </t>
    </r>
    <r>
      <rPr>
        <sz val="8"/>
        <color indexed="8"/>
        <rFont val="Arial"/>
        <family val="2"/>
      </rPr>
      <t>(calves + culls + other - purchases)</t>
    </r>
  </si>
  <si>
    <t>Overdraft Interest</t>
  </si>
  <si>
    <t>Term Interest (mortgage)</t>
  </si>
  <si>
    <t>Principal Repayments</t>
  </si>
  <si>
    <t>Drawings</t>
  </si>
  <si>
    <t>Total Expenses</t>
  </si>
  <si>
    <t>Cash Surplus / Deficit</t>
  </si>
  <si>
    <t>$/kgMs</t>
  </si>
  <si>
    <r>
      <t xml:space="preserve">Other expenses </t>
    </r>
    <r>
      <rPr>
        <sz val="8"/>
        <color indexed="8"/>
        <rFont val="Arial"/>
        <family val="2"/>
      </rPr>
      <t>e.g. non-dairy expenses, off-farm expenses</t>
    </r>
  </si>
  <si>
    <r>
      <t xml:space="preserve">Rent </t>
    </r>
    <r>
      <rPr>
        <sz val="8"/>
        <color indexed="8"/>
        <rFont val="Arial"/>
        <family val="2"/>
      </rPr>
      <t>e.g. milking, land lease (excludes run-off), cow lease</t>
    </r>
  </si>
  <si>
    <r>
      <t>Capital transactions</t>
    </r>
    <r>
      <rPr>
        <sz val="8"/>
        <color indexed="8"/>
        <rFont val="Arial"/>
        <family val="2"/>
      </rPr>
      <t xml:space="preserve"> (purchases less sales e.g. land, shares, machinery)</t>
    </r>
  </si>
  <si>
    <r>
      <rPr>
        <b/>
        <sz val="8"/>
        <color indexed="50"/>
        <rFont val="Arial"/>
        <family val="2"/>
      </rPr>
      <t>* Estimating Tax</t>
    </r>
    <r>
      <rPr>
        <sz val="8"/>
        <color indexed="9"/>
        <rFont val="Arial"/>
        <family val="2"/>
      </rPr>
      <t xml:space="preserve">
  </t>
    </r>
    <r>
      <rPr>
        <b/>
        <sz val="8"/>
        <color indexed="9"/>
        <rFont val="Arial"/>
        <family val="2"/>
      </rPr>
      <t>Taxable profit / loss = Total Income - FWE - other expenses - rent - interest - depreciation
  Estimated tax payment / refund = Taxable profit / loss x estimated tax rate
  Ask your accountant as this is an estimate only. It does not allow for other adjustments e.g. livestock valuation.</t>
    </r>
  </si>
  <si>
    <t>Production</t>
  </si>
  <si>
    <t>Farm working expenses</t>
  </si>
  <si>
    <t xml:space="preserve"> Cash surplus / deficit sensitivity table</t>
  </si>
  <si>
    <t>Payout</t>
  </si>
  <si>
    <r>
      <t xml:space="preserve">Based on Annual Cash Budget changes to production and payout. Table displays Cash surplus or deficit scenarios. </t>
    </r>
    <r>
      <rPr>
        <b/>
        <sz val="10"/>
        <color indexed="8"/>
        <rFont val="Arial"/>
        <family val="2"/>
      </rPr>
      <t>Tax is not taken into account and will vary.</t>
    </r>
  </si>
  <si>
    <r>
      <t xml:space="preserve">Based on Annual Cash Budget changes to FWEs and payout. Table displays Cash surplus or deficit scenarios. </t>
    </r>
    <r>
      <rPr>
        <b/>
        <sz val="10"/>
        <color indexed="8"/>
        <rFont val="Arial"/>
        <family val="2"/>
      </rPr>
      <t>Tax is not taken into account and will vary.</t>
    </r>
  </si>
  <si>
    <t>Total income scenarios for production and payout</t>
  </si>
  <si>
    <t>Total expenses</t>
  </si>
  <si>
    <t>Cash surplus / deficit scenarios</t>
  </si>
  <si>
    <t>Farm working expenses variance</t>
  </si>
  <si>
    <r>
      <t xml:space="preserve">Tax  </t>
    </r>
    <r>
      <rPr>
        <b/>
        <sz val="9"/>
        <color indexed="50"/>
        <rFont val="Arial"/>
        <family val="2"/>
      </rPr>
      <t>* Ask accountant or see estimate formula below</t>
    </r>
  </si>
  <si>
    <t xml:space="preserve"> -10% FEW</t>
  </si>
  <si>
    <t xml:space="preserve"> -5% FEW</t>
  </si>
  <si>
    <t xml:space="preserve"> 0 change FEW</t>
  </si>
  <si>
    <t xml:space="preserve"> 5% increase FEW</t>
  </si>
  <si>
    <t xml:space="preserve"> 10% increase FEW</t>
  </si>
  <si>
    <t>Farm working expenses variance and change to surplus/deficit</t>
  </si>
  <si>
    <t>Quick Cash Budget</t>
  </si>
  <si>
    <t>Milk Solids Income</t>
  </si>
  <si>
    <t>Other dairy income</t>
  </si>
  <si>
    <t>Other Income e.g. contracting, non-dairy income, off-farm salaries</t>
  </si>
  <si>
    <t>Farm Working Expenses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</si>
</sst>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"/>
    <numFmt numFmtId="166" formatCode="&quot;$&quot;#,##0.00"/>
    <numFmt numFmtId="167" formatCode="#,##0_ ;[Red]\-#,##0\ "/>
    <numFmt numFmtId="168" formatCode="_-* #,##0_-;\-* #,##0_-;_-* &quot;-&quot;??_-;_-@_-"/>
    <numFmt numFmtId="169" formatCode="d/mm/yyyy;@"/>
    <numFmt numFmtId="170" formatCode="&quot;$&quot;#,##0.00;\(&quot;$&quot;#,##0.00\)"/>
    <numFmt numFmtId="171" formatCode="0.0%"/>
    <numFmt numFmtId="172" formatCode="\$#,##0"/>
    <numFmt numFmtId="173" formatCode="&quot;$&quot;#,##0.0;\(&quot;$&quot;#,##0.0\)"/>
    <numFmt numFmtId="174" formatCode="&quot;$&quot;#,##0;\(&quot;$&quot;#,##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-* #,##0.0_-;\-* #,##0.0_-;_-* &quot;-&quot;?_-;_-@_-"/>
    <numFmt numFmtId="180" formatCode="_(&quot;$&quot;* #,##0.00_);_(&quot;$&quot;* \(#,##0.00\);_(&quot;$&quot;* &quot;-&quot;??_);_(@_)"/>
    <numFmt numFmtId="181" formatCode="_-* #,##0.0_-;\-* #,##0.0_-;_-* &quot;-&quot;??_-;_-@_-"/>
    <numFmt numFmtId="182" formatCode="[$-1409]dddd\,\ d\ mmmm\ yyyy"/>
    <numFmt numFmtId="183" formatCode="[$-1409]h:mm:ss\ am/pm"/>
    <numFmt numFmtId="184" formatCode="&quot;$&quot;#,##0.0"/>
    <numFmt numFmtId="185" formatCode="#,##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5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8"/>
      <color indexed="43"/>
      <name val="Arial"/>
      <family val="2"/>
    </font>
    <font>
      <b/>
      <sz val="9"/>
      <color indexed="9"/>
      <name val="Arial"/>
      <family val="2"/>
    </font>
    <font>
      <b/>
      <i/>
      <sz val="16"/>
      <color indexed="9"/>
      <name val="Arial"/>
      <family val="2"/>
    </font>
    <font>
      <b/>
      <i/>
      <sz val="24"/>
      <color indexed="9"/>
      <name val="Arial"/>
      <family val="2"/>
    </font>
    <font>
      <b/>
      <i/>
      <sz val="20"/>
      <color indexed="5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0"/>
      <name val="Arial"/>
      <family val="2"/>
    </font>
    <font>
      <u val="single"/>
      <sz val="9"/>
      <color theme="10"/>
      <name val="Arial"/>
      <family val="2"/>
    </font>
    <font>
      <b/>
      <sz val="9"/>
      <color theme="0"/>
      <name val="Arial"/>
      <family val="2"/>
    </font>
    <font>
      <b/>
      <sz val="8"/>
      <color rgb="FFBFE1A3"/>
      <name val="Arial"/>
      <family val="2"/>
    </font>
    <font>
      <sz val="8"/>
      <color theme="0"/>
      <name val="Arial"/>
      <family val="2"/>
    </font>
    <font>
      <b/>
      <i/>
      <sz val="24"/>
      <color theme="0"/>
      <name val="Arial"/>
      <family val="2"/>
    </font>
    <font>
      <b/>
      <i/>
      <sz val="20"/>
      <color rgb="FF69BE28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E1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BE2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BC1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44D3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7BC143"/>
      </top>
      <bottom style="thin">
        <color rgb="FF7BC143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/>
      <top style="hair">
        <color theme="0" tint="-0.24997000396251678"/>
      </top>
      <bottom/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 style="thin">
        <color rgb="FF7BC143"/>
      </left>
      <right/>
      <top/>
      <bottom/>
    </border>
    <border>
      <left style="thin">
        <color rgb="FF7BC143"/>
      </left>
      <right/>
      <top/>
      <bottom style="thin">
        <color rgb="FF7BC143"/>
      </bottom>
    </border>
    <border>
      <left/>
      <right/>
      <top style="hair">
        <color theme="0" tint="-0.1499900072813034"/>
      </top>
      <bottom style="hair">
        <color theme="0" tint="-0.1499900072813034"/>
      </bottom>
    </border>
    <border>
      <left/>
      <right/>
      <top/>
      <bottom style="thin">
        <color rgb="FF7BC143"/>
      </bottom>
    </border>
    <border>
      <left style="hair">
        <color theme="0" tint="-0.1499900072813034"/>
      </left>
      <right/>
      <top/>
      <bottom style="hair">
        <color theme="0" tint="-0.1499900072813034"/>
      </bottom>
    </border>
    <border>
      <left/>
      <right/>
      <top/>
      <bottom style="hair">
        <color theme="0" tint="-0.1499900072813034"/>
      </bottom>
    </border>
    <border>
      <left/>
      <right style="hair">
        <color theme="0" tint="-0.1499900072813034"/>
      </right>
      <top/>
      <bottom style="hair">
        <color theme="0" tint="-0.1499900072813034"/>
      </bottom>
    </border>
    <border>
      <left/>
      <right style="thin">
        <color rgb="FF7BC143"/>
      </right>
      <top/>
      <bottom/>
    </border>
    <border>
      <left style="hair">
        <color theme="0" tint="-0.1499900072813034"/>
      </left>
      <right style="hair">
        <color theme="0" tint="-0.1499900072813034"/>
      </right>
      <top style="hair">
        <color theme="0" tint="-0.1499900072813034"/>
      </top>
      <bottom style="hair">
        <color theme="0" tint="-0.1499900072813034"/>
      </bottom>
    </border>
    <border>
      <left style="thin">
        <color rgb="FF7BC143"/>
      </left>
      <right/>
      <top style="thin">
        <color rgb="FF7BC143"/>
      </top>
      <bottom/>
    </border>
    <border>
      <left/>
      <right/>
      <top style="thin">
        <color rgb="FF7BC143"/>
      </top>
      <bottom/>
    </border>
    <border>
      <left/>
      <right style="thin">
        <color rgb="FF7BC143"/>
      </right>
      <top style="thin">
        <color rgb="FF7BC143"/>
      </top>
      <bottom/>
    </border>
    <border>
      <left style="hair">
        <color theme="0" tint="-0.1499900072813034"/>
      </left>
      <right/>
      <top style="hair">
        <color theme="0" tint="-0.1499900072813034"/>
      </top>
      <bottom style="hair">
        <color theme="0" tint="-0.1499900072813034"/>
      </bottom>
    </border>
    <border>
      <left/>
      <right style="hair">
        <color theme="0" tint="-0.1499900072813034"/>
      </right>
      <top style="hair">
        <color theme="0" tint="-0.1499900072813034"/>
      </top>
      <bottom style="hair">
        <color theme="0" tint="-0.1499900072813034"/>
      </bottom>
    </border>
    <border>
      <left style="hair">
        <color theme="0" tint="-0.1499900072813034"/>
      </left>
      <right style="hair">
        <color theme="0" tint="-0.1499900072813034"/>
      </right>
      <top/>
      <bottom style="hair">
        <color theme="0" tint="-0.1499900072813034"/>
      </bottom>
    </border>
    <border>
      <left/>
      <right/>
      <top style="hair">
        <color theme="0" tint="-0.1499900072813034"/>
      </top>
      <bottom style="thin">
        <color rgb="FF7BC143"/>
      </bottom>
    </border>
    <border>
      <left/>
      <right style="thin">
        <color rgb="FF7BC143"/>
      </right>
      <top/>
      <bottom style="thin">
        <color rgb="FF7BC143"/>
      </bottom>
    </border>
    <border>
      <left style="hair">
        <color theme="0" tint="-0.1499900072813034"/>
      </left>
      <right/>
      <top/>
      <bottom/>
    </border>
    <border>
      <left/>
      <right style="hair">
        <color theme="0" tint="-0.1499900072813034"/>
      </right>
      <top/>
      <bottom/>
    </border>
    <border>
      <left/>
      <right/>
      <top style="hair">
        <color theme="0" tint="-0.1499900072813034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60" fillId="0" borderId="0" xfId="0" applyFont="1" applyAlignment="1">
      <alignment/>
    </xf>
    <xf numFmtId="164" fontId="61" fillId="3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0" fontId="60" fillId="35" borderId="11" xfId="0" applyFont="1" applyFill="1" applyBorder="1" applyAlignment="1">
      <alignment/>
    </xf>
    <xf numFmtId="7" fontId="62" fillId="35" borderId="12" xfId="0" applyNumberFormat="1" applyFont="1" applyFill="1" applyBorder="1" applyAlignment="1">
      <alignment horizontal="center" vertical="center"/>
    </xf>
    <xf numFmtId="7" fontId="62" fillId="35" borderId="13" xfId="0" applyNumberFormat="1" applyFont="1" applyFill="1" applyBorder="1" applyAlignment="1">
      <alignment horizontal="center" vertical="center"/>
    </xf>
    <xf numFmtId="8" fontId="62" fillId="35" borderId="14" xfId="0" applyNumberFormat="1" applyFont="1" applyFill="1" applyBorder="1" applyAlignment="1">
      <alignment horizontal="center" vertical="center"/>
    </xf>
    <xf numFmtId="8" fontId="62" fillId="35" borderId="12" xfId="0" applyNumberFormat="1" applyFont="1" applyFill="1" applyBorder="1" applyAlignment="1">
      <alignment horizontal="center" vertical="center"/>
    </xf>
    <xf numFmtId="9" fontId="63" fillId="35" borderId="15" xfId="0" applyNumberFormat="1" applyFont="1" applyFill="1" applyBorder="1" applyAlignment="1">
      <alignment horizontal="center" vertical="center"/>
    </xf>
    <xf numFmtId="167" fontId="60" fillId="34" borderId="11" xfId="0" applyNumberFormat="1" applyFont="1" applyFill="1" applyBorder="1" applyAlignment="1">
      <alignment/>
    </xf>
    <xf numFmtId="0" fontId="63" fillId="35" borderId="15" xfId="0" applyFont="1" applyFill="1" applyBorder="1" applyAlignment="1">
      <alignment horizontal="center" vertical="center"/>
    </xf>
    <xf numFmtId="167" fontId="60" fillId="33" borderId="16" xfId="42" applyNumberFormat="1" applyFont="1" applyFill="1" applyBorder="1" applyAlignment="1">
      <alignment/>
    </xf>
    <xf numFmtId="9" fontId="63" fillId="35" borderId="17" xfId="0" applyNumberFormat="1" applyFont="1" applyFill="1" applyBorder="1" applyAlignment="1">
      <alignment horizontal="center" vertical="center"/>
    </xf>
    <xf numFmtId="0" fontId="6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58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0" borderId="0" xfId="0" applyFont="1" applyAlignment="1">
      <alignment/>
    </xf>
    <xf numFmtId="8" fontId="0" fillId="34" borderId="0" xfId="0" applyNumberFormat="1" applyFont="1" applyFill="1" applyAlignment="1" applyProtection="1">
      <alignment horizontal="center"/>
      <protection hidden="1"/>
    </xf>
    <xf numFmtId="168" fontId="0" fillId="34" borderId="0" xfId="0" applyNumberFormat="1" applyFont="1" applyFill="1" applyAlignment="1">
      <alignment/>
    </xf>
    <xf numFmtId="9" fontId="0" fillId="34" borderId="0" xfId="0" applyNumberFormat="1" applyFont="1" applyFill="1" applyAlignment="1" applyProtection="1">
      <alignment horizontal="center"/>
      <protection hidden="1"/>
    </xf>
    <xf numFmtId="168" fontId="0" fillId="34" borderId="0" xfId="42" applyNumberFormat="1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8" fontId="0" fillId="34" borderId="0" xfId="0" applyNumberFormat="1" applyFill="1" applyAlignment="1" applyProtection="1">
      <alignment horizontal="center"/>
      <protection hidden="1"/>
    </xf>
    <xf numFmtId="168" fontId="0" fillId="34" borderId="0" xfId="0" applyNumberFormat="1" applyFill="1" applyAlignment="1" applyProtection="1">
      <alignment/>
      <protection hidden="1"/>
    </xf>
    <xf numFmtId="9" fontId="0" fillId="34" borderId="0" xfId="0" applyNumberForma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3" fontId="0" fillId="34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0" fontId="61" fillId="33" borderId="18" xfId="0" applyFont="1" applyFill="1" applyBorder="1" applyAlignment="1" applyProtection="1">
      <alignment/>
      <protection/>
    </xf>
    <xf numFmtId="0" fontId="61" fillId="33" borderId="19" xfId="0" applyFont="1" applyFill="1" applyBorder="1" applyAlignment="1" applyProtection="1">
      <alignment/>
      <protection/>
    </xf>
    <xf numFmtId="0" fontId="65" fillId="36" borderId="20" xfId="0" applyFont="1" applyFill="1" applyBorder="1" applyAlignment="1" applyProtection="1">
      <alignment horizontal="center"/>
      <protection/>
    </xf>
    <xf numFmtId="0" fontId="66" fillId="0" borderId="0" xfId="0" applyFont="1" applyAlignment="1" applyProtection="1">
      <alignment/>
      <protection/>
    </xf>
    <xf numFmtId="0" fontId="61" fillId="33" borderId="2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61" fillId="33" borderId="10" xfId="0" applyFont="1" applyFill="1" applyBorder="1" applyAlignment="1" applyProtection="1">
      <alignment horizontal="left"/>
      <protection/>
    </xf>
    <xf numFmtId="0" fontId="67" fillId="36" borderId="22" xfId="0" applyFont="1" applyFill="1" applyBorder="1" applyAlignment="1" applyProtection="1">
      <alignment/>
      <protection/>
    </xf>
    <xf numFmtId="0" fontId="67" fillId="36" borderId="23" xfId="0" applyFont="1" applyFill="1" applyBorder="1" applyAlignment="1" applyProtection="1">
      <alignment/>
      <protection/>
    </xf>
    <xf numFmtId="0" fontId="67" fillId="36" borderId="24" xfId="0" applyFont="1" applyFill="1" applyBorder="1" applyAlignment="1" applyProtection="1">
      <alignment/>
      <protection/>
    </xf>
    <xf numFmtId="0" fontId="65" fillId="36" borderId="0" xfId="0" applyFont="1" applyFill="1" applyBorder="1" applyAlignment="1" applyProtection="1" quotePrefix="1">
      <alignment horizontal="left"/>
      <protection/>
    </xf>
    <xf numFmtId="0" fontId="65" fillId="33" borderId="0" xfId="0" applyFont="1" applyFill="1" applyBorder="1" applyAlignment="1" applyProtection="1" quotePrefix="1">
      <alignment horizontal="center"/>
      <protection/>
    </xf>
    <xf numFmtId="0" fontId="65" fillId="33" borderId="25" xfId="0" applyFont="1" applyFill="1" applyBorder="1" applyAlignment="1" applyProtection="1">
      <alignment/>
      <protection/>
    </xf>
    <xf numFmtId="1" fontId="61" fillId="33" borderId="10" xfId="0" applyNumberFormat="1" applyFont="1" applyFill="1" applyBorder="1" applyAlignment="1" applyProtection="1">
      <alignment horizontal="right"/>
      <protection locked="0"/>
    </xf>
    <xf numFmtId="9" fontId="67" fillId="37" borderId="23" xfId="59" applyFont="1" applyFill="1" applyBorder="1" applyAlignment="1" applyProtection="1">
      <alignment/>
      <protection locked="0"/>
    </xf>
    <xf numFmtId="0" fontId="66" fillId="36" borderId="26" xfId="0" applyFont="1" applyFill="1" applyBorder="1" applyAlignment="1" applyProtection="1">
      <alignment horizontal="left"/>
      <protection/>
    </xf>
    <xf numFmtId="0" fontId="67" fillId="36" borderId="26" xfId="0" applyFont="1" applyFill="1" applyBorder="1" applyAlignment="1" applyProtection="1">
      <alignment horizontal="left"/>
      <protection/>
    </xf>
    <xf numFmtId="165" fontId="66" fillId="0" borderId="26" xfId="0" applyNumberFormat="1" applyFont="1" applyFill="1" applyBorder="1" applyAlignment="1" applyProtection="1">
      <alignment horizontal="right" indent="8"/>
      <protection locked="0"/>
    </xf>
    <xf numFmtId="166" fontId="65" fillId="0" borderId="26" xfId="0" applyNumberFormat="1" applyFont="1" applyBorder="1" applyAlignment="1" applyProtection="1">
      <alignment horizontal="right" indent="1"/>
      <protection hidden="1"/>
    </xf>
    <xf numFmtId="165" fontId="65" fillId="0" borderId="26" xfId="0" applyNumberFormat="1" applyFont="1" applyBorder="1" applyAlignment="1" applyProtection="1">
      <alignment horizontal="right" indent="1"/>
      <protection hidden="1"/>
    </xf>
    <xf numFmtId="0" fontId="68" fillId="38" borderId="27" xfId="0" applyFont="1" applyFill="1" applyBorder="1" applyAlignment="1" applyProtection="1">
      <alignment vertical="center"/>
      <protection/>
    </xf>
    <xf numFmtId="0" fontId="68" fillId="38" borderId="28" xfId="0" applyFont="1" applyFill="1" applyBorder="1" applyAlignment="1" applyProtection="1">
      <alignment vertical="center"/>
      <protection/>
    </xf>
    <xf numFmtId="0" fontId="68" fillId="38" borderId="29" xfId="0" applyFont="1" applyFill="1" applyBorder="1" applyAlignment="1" applyProtection="1">
      <alignment vertical="center"/>
      <protection/>
    </xf>
    <xf numFmtId="0" fontId="67" fillId="39" borderId="30" xfId="0" applyFont="1" applyFill="1" applyBorder="1" applyAlignment="1" applyProtection="1">
      <alignment horizontal="left"/>
      <protection/>
    </xf>
    <xf numFmtId="0" fontId="67" fillId="39" borderId="20" xfId="0" applyFont="1" applyFill="1" applyBorder="1" applyAlignment="1" applyProtection="1">
      <alignment horizontal="left"/>
      <protection/>
    </xf>
    <xf numFmtId="165" fontId="67" fillId="39" borderId="20" xfId="0" applyNumberFormat="1" applyFont="1" applyFill="1" applyBorder="1" applyAlignment="1" applyProtection="1">
      <alignment horizontal="right" indent="8"/>
      <protection hidden="1"/>
    </xf>
    <xf numFmtId="166" fontId="61" fillId="39" borderId="20" xfId="0" applyNumberFormat="1" applyFont="1" applyFill="1" applyBorder="1" applyAlignment="1" applyProtection="1">
      <alignment horizontal="right" indent="1"/>
      <protection hidden="1"/>
    </xf>
    <xf numFmtId="166" fontId="65" fillId="0" borderId="30" xfId="0" applyNumberFormat="1" applyFont="1" applyBorder="1" applyAlignment="1" applyProtection="1">
      <alignment horizontal="right" indent="1"/>
      <protection/>
    </xf>
    <xf numFmtId="166" fontId="65" fillId="0" borderId="20" xfId="0" applyNumberFormat="1" applyFont="1" applyBorder="1" applyAlignment="1" applyProtection="1">
      <alignment horizontal="right" indent="1"/>
      <protection/>
    </xf>
    <xf numFmtId="165" fontId="65" fillId="0" borderId="30" xfId="0" applyNumberFormat="1" applyFont="1" applyBorder="1" applyAlignment="1" applyProtection="1">
      <alignment horizontal="right" indent="1"/>
      <protection/>
    </xf>
    <xf numFmtId="165" fontId="65" fillId="0" borderId="20" xfId="0" applyNumberFormat="1" applyFont="1" applyBorder="1" applyAlignment="1" applyProtection="1">
      <alignment horizontal="right" indent="1"/>
      <protection/>
    </xf>
    <xf numFmtId="165" fontId="65" fillId="0" borderId="31" xfId="0" applyNumberFormat="1" applyFont="1" applyBorder="1" applyAlignment="1" applyProtection="1">
      <alignment horizontal="right" indent="1"/>
      <protection/>
    </xf>
    <xf numFmtId="165" fontId="66" fillId="0" borderId="30" xfId="0" applyNumberFormat="1" applyFont="1" applyFill="1" applyBorder="1" applyAlignment="1" applyProtection="1">
      <alignment horizontal="right" indent="8"/>
      <protection locked="0"/>
    </xf>
    <xf numFmtId="165" fontId="66" fillId="0" borderId="20" xfId="0" applyNumberFormat="1" applyFont="1" applyFill="1" applyBorder="1" applyAlignment="1" applyProtection="1">
      <alignment horizontal="right" indent="8"/>
      <protection locked="0"/>
    </xf>
    <xf numFmtId="165" fontId="61" fillId="39" borderId="20" xfId="0" applyNumberFormat="1" applyFont="1" applyFill="1" applyBorder="1" applyAlignment="1" applyProtection="1">
      <alignment horizontal="right" indent="1"/>
      <protection hidden="1"/>
    </xf>
    <xf numFmtId="165" fontId="61" fillId="39" borderId="31" xfId="0" applyNumberFormat="1" applyFont="1" applyFill="1" applyBorder="1" applyAlignment="1" applyProtection="1">
      <alignment horizontal="right" indent="1"/>
      <protection hidden="1"/>
    </xf>
    <xf numFmtId="0" fontId="69" fillId="34" borderId="30" xfId="53" applyFont="1" applyFill="1" applyBorder="1" applyAlignment="1" applyProtection="1">
      <alignment horizontal="left" vertical="center"/>
      <protection locked="0"/>
    </xf>
    <xf numFmtId="0" fontId="69" fillId="34" borderId="20" xfId="53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/>
    </xf>
    <xf numFmtId="0" fontId="67" fillId="39" borderId="30" xfId="0" applyFont="1" applyFill="1" applyBorder="1" applyAlignment="1" applyProtection="1">
      <alignment horizontal="left" vertical="center"/>
      <protection/>
    </xf>
    <xf numFmtId="0" fontId="67" fillId="39" borderId="20" xfId="0" applyFont="1" applyFill="1" applyBorder="1" applyAlignment="1" applyProtection="1">
      <alignment horizontal="left" vertical="center"/>
      <protection/>
    </xf>
    <xf numFmtId="0" fontId="67" fillId="39" borderId="31" xfId="0" applyFont="1" applyFill="1" applyBorder="1" applyAlignment="1" applyProtection="1">
      <alignment horizontal="left" vertical="center"/>
      <protection/>
    </xf>
    <xf numFmtId="165" fontId="61" fillId="39" borderId="30" xfId="0" applyNumberFormat="1" applyFont="1" applyFill="1" applyBorder="1" applyAlignment="1" applyProtection="1">
      <alignment horizontal="center" vertical="center"/>
      <protection hidden="1"/>
    </xf>
    <xf numFmtId="165" fontId="61" fillId="39" borderId="20" xfId="0" applyNumberFormat="1" applyFont="1" applyFill="1" applyBorder="1" applyAlignment="1" applyProtection="1">
      <alignment horizontal="center" vertical="center"/>
      <protection hidden="1"/>
    </xf>
    <xf numFmtId="165" fontId="61" fillId="39" borderId="31" xfId="0" applyNumberFormat="1" applyFont="1" applyFill="1" applyBorder="1" applyAlignment="1" applyProtection="1">
      <alignment horizontal="center" vertical="center"/>
      <protection hidden="1"/>
    </xf>
    <xf numFmtId="166" fontId="61" fillId="39" borderId="22" xfId="0" applyNumberFormat="1" applyFont="1" applyFill="1" applyBorder="1" applyAlignment="1" applyProtection="1">
      <alignment horizontal="right" vertical="center" indent="1"/>
      <protection hidden="1"/>
    </xf>
    <xf numFmtId="166" fontId="61" fillId="39" borderId="23" xfId="0" applyNumberFormat="1" applyFont="1" applyFill="1" applyBorder="1" applyAlignment="1" applyProtection="1">
      <alignment horizontal="right" vertical="center" indent="1"/>
      <protection hidden="1"/>
    </xf>
    <xf numFmtId="166" fontId="61" fillId="39" borderId="24" xfId="0" applyNumberFormat="1" applyFont="1" applyFill="1" applyBorder="1" applyAlignment="1" applyProtection="1">
      <alignment horizontal="right" vertical="center" indent="1"/>
      <protection hidden="1"/>
    </xf>
    <xf numFmtId="165" fontId="61" fillId="39" borderId="22" xfId="0" applyNumberFormat="1" applyFont="1" applyFill="1" applyBorder="1" applyAlignment="1" applyProtection="1">
      <alignment horizontal="right" vertical="center" indent="1"/>
      <protection hidden="1"/>
    </xf>
    <xf numFmtId="165" fontId="61" fillId="39" borderId="23" xfId="0" applyNumberFormat="1" applyFont="1" applyFill="1" applyBorder="1" applyAlignment="1" applyProtection="1">
      <alignment horizontal="right" vertical="center" indent="1"/>
      <protection hidden="1"/>
    </xf>
    <xf numFmtId="165" fontId="61" fillId="39" borderId="24" xfId="0" applyNumberFormat="1" applyFont="1" applyFill="1" applyBorder="1" applyAlignment="1" applyProtection="1">
      <alignment horizontal="right" vertical="center" indent="1"/>
      <protection hidden="1"/>
    </xf>
    <xf numFmtId="0" fontId="67" fillId="39" borderId="26" xfId="0" applyFont="1" applyFill="1" applyBorder="1" applyAlignment="1" applyProtection="1">
      <alignment horizontal="left" vertical="center"/>
      <protection/>
    </xf>
    <xf numFmtId="165" fontId="67" fillId="39" borderId="26" xfId="0" applyNumberFormat="1" applyFont="1" applyFill="1" applyBorder="1" applyAlignment="1" applyProtection="1">
      <alignment horizontal="right" indent="8"/>
      <protection hidden="1"/>
    </xf>
    <xf numFmtId="166" fontId="61" fillId="39" borderId="26" xfId="0" applyNumberFormat="1" applyFont="1" applyFill="1" applyBorder="1" applyAlignment="1" applyProtection="1">
      <alignment horizontal="right" indent="1"/>
      <protection hidden="1"/>
    </xf>
    <xf numFmtId="165" fontId="61" fillId="39" borderId="26" xfId="0" applyNumberFormat="1" applyFont="1" applyFill="1" applyBorder="1" applyAlignment="1" applyProtection="1">
      <alignment horizontal="right" indent="1"/>
      <protection hidden="1"/>
    </xf>
    <xf numFmtId="0" fontId="66" fillId="36" borderId="30" xfId="0" applyFont="1" applyFill="1" applyBorder="1" applyAlignment="1" applyProtection="1">
      <alignment horizontal="left"/>
      <protection/>
    </xf>
    <xf numFmtId="0" fontId="66" fillId="36" borderId="20" xfId="0" applyFont="1" applyFill="1" applyBorder="1" applyAlignment="1" applyProtection="1">
      <alignment horizontal="left"/>
      <protection/>
    </xf>
    <xf numFmtId="0" fontId="66" fillId="36" borderId="31" xfId="0" applyFont="1" applyFill="1" applyBorder="1" applyAlignment="1" applyProtection="1">
      <alignment horizontal="left"/>
      <protection/>
    </xf>
    <xf numFmtId="165" fontId="67" fillId="39" borderId="30" xfId="0" applyNumberFormat="1" applyFont="1" applyFill="1" applyBorder="1" applyAlignment="1" applyProtection="1">
      <alignment horizontal="right" indent="8"/>
      <protection hidden="1"/>
    </xf>
    <xf numFmtId="165" fontId="67" fillId="39" borderId="31" xfId="0" applyNumberFormat="1" applyFont="1" applyFill="1" applyBorder="1" applyAlignment="1" applyProtection="1">
      <alignment horizontal="right" indent="8"/>
      <protection hidden="1"/>
    </xf>
    <xf numFmtId="166" fontId="61" fillId="39" borderId="30" xfId="0" applyNumberFormat="1" applyFont="1" applyFill="1" applyBorder="1" applyAlignment="1" applyProtection="1">
      <alignment horizontal="right" indent="1"/>
      <protection hidden="1"/>
    </xf>
    <xf numFmtId="165" fontId="61" fillId="39" borderId="30" xfId="0" applyNumberFormat="1" applyFont="1" applyFill="1" applyBorder="1" applyAlignment="1" applyProtection="1">
      <alignment horizontal="right" indent="1"/>
      <protection hidden="1"/>
    </xf>
    <xf numFmtId="0" fontId="70" fillId="38" borderId="32" xfId="0" applyFont="1" applyFill="1" applyBorder="1" applyAlignment="1" applyProtection="1">
      <alignment horizontal="left"/>
      <protection/>
    </xf>
    <xf numFmtId="0" fontId="70" fillId="38" borderId="32" xfId="0" applyFont="1" applyFill="1" applyBorder="1" applyAlignment="1" applyProtection="1">
      <alignment horizontal="center"/>
      <protection/>
    </xf>
    <xf numFmtId="166" fontId="65" fillId="0" borderId="30" xfId="0" applyNumberFormat="1" applyFont="1" applyBorder="1" applyAlignment="1" applyProtection="1">
      <alignment horizontal="right" indent="1"/>
      <protection hidden="1"/>
    </xf>
    <xf numFmtId="166" fontId="65" fillId="0" borderId="20" xfId="0" applyNumberFormat="1" applyFont="1" applyBorder="1" applyAlignment="1" applyProtection="1">
      <alignment horizontal="right" indent="1"/>
      <protection hidden="1"/>
    </xf>
    <xf numFmtId="166" fontId="65" fillId="0" borderId="31" xfId="0" applyNumberFormat="1" applyFont="1" applyBorder="1" applyAlignment="1" applyProtection="1">
      <alignment horizontal="right" indent="1"/>
      <protection hidden="1"/>
    </xf>
    <xf numFmtId="165" fontId="65" fillId="0" borderId="30" xfId="0" applyNumberFormat="1" applyFont="1" applyBorder="1" applyAlignment="1" applyProtection="1">
      <alignment horizontal="right" indent="1"/>
      <protection hidden="1"/>
    </xf>
    <xf numFmtId="165" fontId="65" fillId="0" borderId="20" xfId="0" applyNumberFormat="1" applyFont="1" applyBorder="1" applyAlignment="1" applyProtection="1">
      <alignment horizontal="right" indent="1"/>
      <protection hidden="1"/>
    </xf>
    <xf numFmtId="165" fontId="65" fillId="0" borderId="31" xfId="0" applyNumberFormat="1" applyFont="1" applyBorder="1" applyAlignment="1" applyProtection="1">
      <alignment horizontal="right" indent="1"/>
      <protection hidden="1"/>
    </xf>
    <xf numFmtId="165" fontId="66" fillId="0" borderId="30" xfId="0" applyNumberFormat="1" applyFont="1" applyBorder="1" applyAlignment="1" applyProtection="1">
      <alignment horizontal="right" indent="8"/>
      <protection locked="0"/>
    </xf>
    <xf numFmtId="165" fontId="66" fillId="0" borderId="20" xfId="0" applyNumberFormat="1" applyFont="1" applyBorder="1" applyAlignment="1" applyProtection="1">
      <alignment horizontal="right" indent="8"/>
      <protection locked="0"/>
    </xf>
    <xf numFmtId="165" fontId="66" fillId="0" borderId="31" xfId="0" applyNumberFormat="1" applyFont="1" applyBorder="1" applyAlignment="1" applyProtection="1">
      <alignment horizontal="right" indent="8"/>
      <protection locked="0"/>
    </xf>
    <xf numFmtId="0" fontId="66" fillId="36" borderId="22" xfId="0" applyFont="1" applyFill="1" applyBorder="1" applyAlignment="1" applyProtection="1">
      <alignment horizontal="left"/>
      <protection/>
    </xf>
    <xf numFmtId="0" fontId="66" fillId="36" borderId="23" xfId="0" applyFont="1" applyFill="1" applyBorder="1" applyAlignment="1" applyProtection="1">
      <alignment horizontal="left"/>
      <protection/>
    </xf>
    <xf numFmtId="0" fontId="66" fillId="36" borderId="24" xfId="0" applyFont="1" applyFill="1" applyBorder="1" applyAlignment="1" applyProtection="1">
      <alignment horizontal="left"/>
      <protection/>
    </xf>
    <xf numFmtId="49" fontId="61" fillId="33" borderId="21" xfId="0" applyNumberFormat="1" applyFont="1" applyFill="1" applyBorder="1" applyAlignment="1" applyProtection="1">
      <alignment horizontal="center"/>
      <protection locked="0"/>
    </xf>
    <xf numFmtId="0" fontId="61" fillId="33" borderId="21" xfId="0" applyFont="1" applyFill="1" applyBorder="1" applyAlignment="1" applyProtection="1">
      <alignment horizontal="left"/>
      <protection locked="0"/>
    </xf>
    <xf numFmtId="0" fontId="61" fillId="33" borderId="0" xfId="0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1" fontId="71" fillId="33" borderId="21" xfId="0" applyNumberFormat="1" applyFont="1" applyFill="1" applyBorder="1" applyAlignment="1" applyProtection="1">
      <alignment horizontal="right"/>
      <protection hidden="1"/>
    </xf>
    <xf numFmtId="0" fontId="61" fillId="33" borderId="21" xfId="0" applyFont="1" applyFill="1" applyBorder="1" applyAlignment="1" applyProtection="1">
      <alignment horizontal="center"/>
      <protection/>
    </xf>
    <xf numFmtId="168" fontId="71" fillId="33" borderId="21" xfId="42" applyNumberFormat="1" applyFont="1" applyFill="1" applyBorder="1" applyAlignment="1" applyProtection="1">
      <alignment horizontal="right"/>
      <protection hidden="1"/>
    </xf>
    <xf numFmtId="0" fontId="61" fillId="33" borderId="21" xfId="0" applyFont="1" applyFill="1" applyBorder="1" applyAlignment="1" applyProtection="1">
      <alignment horizontal="left"/>
      <protection/>
    </xf>
    <xf numFmtId="0" fontId="61" fillId="33" borderId="0" xfId="0" applyFont="1" applyFill="1" applyBorder="1" applyAlignment="1" applyProtection="1">
      <alignment horizontal="right"/>
      <protection/>
    </xf>
    <xf numFmtId="0" fontId="67" fillId="36" borderId="23" xfId="0" applyFont="1" applyFill="1" applyBorder="1" applyAlignment="1" applyProtection="1">
      <alignment/>
      <protection/>
    </xf>
    <xf numFmtId="0" fontId="67" fillId="36" borderId="0" xfId="0" applyFont="1" applyFill="1" applyBorder="1" applyAlignment="1" applyProtection="1">
      <alignment horizontal="center"/>
      <protection/>
    </xf>
    <xf numFmtId="3" fontId="65" fillId="36" borderId="33" xfId="0" applyNumberFormat="1" applyFont="1" applyFill="1" applyBorder="1" applyAlignment="1" applyProtection="1">
      <alignment horizontal="center"/>
      <protection locked="0"/>
    </xf>
    <xf numFmtId="2" fontId="65" fillId="36" borderId="21" xfId="0" applyNumberFormat="1" applyFont="1" applyFill="1" applyBorder="1" applyAlignment="1" applyProtection="1">
      <alignment horizontal="center"/>
      <protection locked="0"/>
    </xf>
    <xf numFmtId="165" fontId="66" fillId="0" borderId="30" xfId="0" applyNumberFormat="1" applyFont="1" applyFill="1" applyBorder="1" applyAlignment="1" applyProtection="1">
      <alignment horizontal="right" indent="8"/>
      <protection/>
    </xf>
    <xf numFmtId="165" fontId="66" fillId="0" borderId="20" xfId="0" applyNumberFormat="1" applyFont="1" applyFill="1" applyBorder="1" applyAlignment="1" applyProtection="1">
      <alignment horizontal="right" indent="8"/>
      <protection/>
    </xf>
    <xf numFmtId="165" fontId="66" fillId="0" borderId="31" xfId="0" applyNumberFormat="1" applyFont="1" applyFill="1" applyBorder="1" applyAlignment="1" applyProtection="1">
      <alignment horizontal="right" indent="8"/>
      <protection/>
    </xf>
    <xf numFmtId="185" fontId="71" fillId="33" borderId="21" xfId="0" applyNumberFormat="1" applyFont="1" applyFill="1" applyBorder="1" applyAlignment="1" applyProtection="1">
      <alignment horizontal="right"/>
      <protection hidden="1"/>
    </xf>
    <xf numFmtId="0" fontId="61" fillId="33" borderId="34" xfId="0" applyFont="1" applyFill="1" applyBorder="1" applyAlignment="1" applyProtection="1">
      <alignment horizontal="left"/>
      <protection/>
    </xf>
    <xf numFmtId="0" fontId="0" fillId="0" borderId="23" xfId="0" applyBorder="1" applyAlignment="1" applyProtection="1">
      <alignment horizontal="center"/>
      <protection/>
    </xf>
    <xf numFmtId="0" fontId="70" fillId="38" borderId="35" xfId="0" applyFont="1" applyFill="1" applyBorder="1" applyAlignment="1" applyProtection="1">
      <alignment horizontal="left"/>
      <protection/>
    </xf>
    <xf numFmtId="0" fontId="70" fillId="38" borderId="0" xfId="0" applyFont="1" applyFill="1" applyBorder="1" applyAlignment="1" applyProtection="1">
      <alignment horizontal="left"/>
      <protection/>
    </xf>
    <xf numFmtId="0" fontId="70" fillId="38" borderId="36" xfId="0" applyFont="1" applyFill="1" applyBorder="1" applyAlignment="1" applyProtection="1">
      <alignment horizontal="left"/>
      <protection/>
    </xf>
    <xf numFmtId="0" fontId="70" fillId="38" borderId="0" xfId="0" applyFont="1" applyFill="1" applyBorder="1" applyAlignment="1" applyProtection="1">
      <alignment horizontal="center"/>
      <protection/>
    </xf>
    <xf numFmtId="0" fontId="70" fillId="38" borderId="35" xfId="0" applyFont="1" applyFill="1" applyBorder="1" applyAlignment="1" applyProtection="1">
      <alignment horizontal="center"/>
      <protection/>
    </xf>
    <xf numFmtId="0" fontId="70" fillId="38" borderId="36" xfId="0" applyFont="1" applyFill="1" applyBorder="1" applyAlignment="1" applyProtection="1">
      <alignment horizontal="center"/>
      <protection/>
    </xf>
    <xf numFmtId="0" fontId="66" fillId="36" borderId="35" xfId="0" applyFont="1" applyFill="1" applyBorder="1" applyAlignment="1" applyProtection="1">
      <alignment horizontal="left"/>
      <protection/>
    </xf>
    <xf numFmtId="0" fontId="66" fillId="36" borderId="0" xfId="0" applyFont="1" applyFill="1" applyBorder="1" applyAlignment="1" applyProtection="1">
      <alignment horizontal="left"/>
      <protection/>
    </xf>
    <xf numFmtId="0" fontId="72" fillId="40" borderId="0" xfId="0" applyFont="1" applyFill="1" applyAlignment="1" applyProtection="1">
      <alignment horizontal="left" vertical="center" wrapText="1"/>
      <protection/>
    </xf>
    <xf numFmtId="0" fontId="69" fillId="34" borderId="30" xfId="53" applyFont="1" applyFill="1" applyBorder="1" applyAlignment="1" applyProtection="1">
      <alignment horizontal="left"/>
      <protection locked="0"/>
    </xf>
    <xf numFmtId="0" fontId="69" fillId="34" borderId="20" xfId="53" applyFont="1" applyFill="1" applyBorder="1" applyAlignment="1" applyProtection="1">
      <alignment horizontal="left"/>
      <protection locked="0"/>
    </xf>
    <xf numFmtId="0" fontId="0" fillId="0" borderId="37" xfId="0" applyBorder="1" applyAlignment="1" applyProtection="1">
      <alignment/>
      <protection/>
    </xf>
    <xf numFmtId="0" fontId="73" fillId="38" borderId="27" xfId="0" applyFont="1" applyFill="1" applyBorder="1" applyAlignment="1">
      <alignment vertical="center"/>
    </xf>
    <xf numFmtId="0" fontId="73" fillId="38" borderId="28" xfId="0" applyFont="1" applyFill="1" applyBorder="1" applyAlignment="1">
      <alignment vertical="center"/>
    </xf>
    <xf numFmtId="0" fontId="0" fillId="40" borderId="0" xfId="0" applyFill="1" applyAlignment="1">
      <alignment/>
    </xf>
    <xf numFmtId="0" fontId="74" fillId="34" borderId="0" xfId="0" applyFont="1" applyFill="1" applyAlignment="1">
      <alignment horizontal="center" vertical="center"/>
    </xf>
    <xf numFmtId="0" fontId="74" fillId="34" borderId="0" xfId="0" applyFont="1" applyFill="1" applyAlignment="1">
      <alignment horizontal="center" vertical="center" textRotation="90"/>
    </xf>
    <xf numFmtId="0" fontId="74" fillId="34" borderId="16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BFE1A3"/>
      </font>
    </dxf>
    <dxf>
      <font>
        <color auto="1"/>
      </font>
    </dxf>
    <dxf>
      <font>
        <color auto="1"/>
      </font>
      <border/>
    </dxf>
    <dxf>
      <font>
        <color rgb="FFBFE1A3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95250</xdr:colOff>
      <xdr:row>0</xdr:row>
      <xdr:rowOff>9525</xdr:rowOff>
    </xdr:from>
    <xdr:to>
      <xdr:col>26</xdr:col>
      <xdr:colOff>171450</xdr:colOff>
      <xdr:row>0</xdr:row>
      <xdr:rowOff>342900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952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142875</xdr:colOff>
      <xdr:row>27</xdr:row>
      <xdr:rowOff>85725</xdr:rowOff>
    </xdr:from>
    <xdr:to>
      <xdr:col>26</xdr:col>
      <xdr:colOff>95250</xdr:colOff>
      <xdr:row>29</xdr:row>
      <xdr:rowOff>28575</xdr:rowOff>
    </xdr:to>
    <xdr:pic>
      <xdr:nvPicPr>
        <xdr:cNvPr id="2" name="Picture 5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5953125" y="539115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0</xdr:row>
      <xdr:rowOff>28575</xdr:rowOff>
    </xdr:from>
    <xdr:to>
      <xdr:col>10</xdr:col>
      <xdr:colOff>1162050</xdr:colOff>
      <xdr:row>0</xdr:row>
      <xdr:rowOff>371475</xdr:rowOff>
    </xdr:to>
    <xdr:pic>
      <xdr:nvPicPr>
        <xdr:cNvPr id="1" name="Picture 4" descr="flick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285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123825</xdr:rowOff>
    </xdr:from>
    <xdr:to>
      <xdr:col>10</xdr:col>
      <xdr:colOff>1143000</xdr:colOff>
      <xdr:row>25</xdr:row>
      <xdr:rowOff>533400</xdr:rowOff>
    </xdr:to>
    <xdr:pic>
      <xdr:nvPicPr>
        <xdr:cNvPr id="2" name="Picture 5" descr="rgb small.jpg"/>
        <xdr:cNvPicPr preferRelativeResize="1">
          <a:picLocks noChangeAspect="1"/>
        </xdr:cNvPicPr>
      </xdr:nvPicPr>
      <xdr:blipFill>
        <a:blip r:embed="rId2"/>
        <a:srcRect t="14074" r="8056" b="19259"/>
        <a:stretch>
          <a:fillRect/>
        </a:stretch>
      </xdr:blipFill>
      <xdr:spPr>
        <a:xfrm>
          <a:off x="10001250" y="8096250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showGridLines="0" showZeros="0" tabSelected="1" zoomScale="120" zoomScaleNormal="120" zoomScalePageLayoutView="0" workbookViewId="0" topLeftCell="A1">
      <selection activeCell="I3" sqref="I3"/>
    </sheetView>
  </sheetViews>
  <sheetFormatPr defaultColWidth="9.140625" defaultRowHeight="15" customHeight="1"/>
  <cols>
    <col min="1" max="1" width="10.140625" style="33" customWidth="1"/>
    <col min="2" max="2" width="1.57421875" style="33" customWidth="1"/>
    <col min="3" max="3" width="2.8515625" style="33" customWidth="1"/>
    <col min="4" max="4" width="3.421875" style="33" customWidth="1"/>
    <col min="5" max="5" width="2.28125" style="33" customWidth="1"/>
    <col min="6" max="6" width="6.140625" style="33" customWidth="1"/>
    <col min="7" max="7" width="8.7109375" style="33" customWidth="1"/>
    <col min="8" max="8" width="5.28125" style="33" customWidth="1"/>
    <col min="9" max="9" width="7.28125" style="33" customWidth="1"/>
    <col min="10" max="10" width="6.00390625" style="33" customWidth="1"/>
    <col min="11" max="11" width="5.140625" style="33" customWidth="1"/>
    <col min="12" max="12" width="1.7109375" style="33" customWidth="1"/>
    <col min="13" max="13" width="4.28125" style="33" customWidth="1"/>
    <col min="14" max="14" width="4.7109375" style="33" customWidth="1"/>
    <col min="15" max="15" width="1.7109375" style="33" customWidth="1"/>
    <col min="16" max="16" width="1.8515625" style="33" customWidth="1"/>
    <col min="17" max="17" width="3.7109375" style="33" customWidth="1"/>
    <col min="18" max="18" width="1.421875" style="33" customWidth="1"/>
    <col min="19" max="19" width="5.140625" style="33" customWidth="1"/>
    <col min="20" max="20" width="1.28515625" style="33" customWidth="1"/>
    <col min="21" max="21" width="2.421875" style="33" customWidth="1"/>
    <col min="22" max="22" width="4.57421875" style="33" customWidth="1"/>
    <col min="23" max="23" width="2.421875" style="33" customWidth="1"/>
    <col min="24" max="24" width="3.8515625" style="33" customWidth="1"/>
    <col min="25" max="25" width="1.421875" style="33" customWidth="1"/>
    <col min="26" max="26" width="4.8515625" style="33" customWidth="1"/>
    <col min="27" max="27" width="3.140625" style="33" customWidth="1"/>
    <col min="28" max="16384" width="9.140625" style="37" customWidth="1"/>
  </cols>
  <sheetData>
    <row r="1" spans="1:27" s="33" customFormat="1" ht="33.7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6"/>
    </row>
    <row r="2" spans="1:27" s="33" customFormat="1" ht="17.25" customHeight="1">
      <c r="A2" s="34" t="s">
        <v>6</v>
      </c>
      <c r="B2" s="111"/>
      <c r="C2" s="111"/>
      <c r="D2" s="111"/>
      <c r="E2" s="111"/>
      <c r="F2" s="111"/>
      <c r="G2" s="111"/>
      <c r="H2" s="111"/>
      <c r="I2" s="111"/>
      <c r="J2" s="111"/>
      <c r="K2" s="118" t="s">
        <v>7</v>
      </c>
      <c r="L2" s="118"/>
      <c r="M2" s="118"/>
      <c r="N2" s="118"/>
      <c r="O2" s="45"/>
      <c r="P2" s="110"/>
      <c r="Q2" s="110"/>
      <c r="R2" s="110"/>
      <c r="S2" s="110"/>
      <c r="T2" s="112" t="s">
        <v>8</v>
      </c>
      <c r="U2" s="112"/>
      <c r="V2" s="110"/>
      <c r="W2" s="110"/>
      <c r="X2" s="110"/>
      <c r="Y2" s="110"/>
      <c r="Z2" s="45"/>
      <c r="AA2" s="46"/>
    </row>
    <row r="3" spans="1:27" s="33" customFormat="1" ht="17.25" customHeight="1">
      <c r="A3" s="35" t="s">
        <v>0</v>
      </c>
      <c r="B3" s="113"/>
      <c r="C3" s="113"/>
      <c r="D3" s="113"/>
      <c r="E3" s="113"/>
      <c r="F3" s="40" t="s">
        <v>9</v>
      </c>
      <c r="G3" s="47"/>
      <c r="H3" s="38" t="s">
        <v>10</v>
      </c>
      <c r="I3" s="2"/>
      <c r="J3" s="38" t="s">
        <v>11</v>
      </c>
      <c r="K3" s="114">
        <f>IF(G3=0,"",B3/G3)</f>
      </c>
      <c r="L3" s="114"/>
      <c r="M3" s="114"/>
      <c r="N3" s="115" t="s">
        <v>12</v>
      </c>
      <c r="O3" s="115"/>
      <c r="P3" s="115"/>
      <c r="Q3" s="116">
        <f>IF(I3=0,"",B3/I3)</f>
      </c>
      <c r="R3" s="116"/>
      <c r="S3" s="116"/>
      <c r="T3" s="116"/>
      <c r="U3" s="117" t="s">
        <v>13</v>
      </c>
      <c r="V3" s="117"/>
      <c r="W3" s="126">
        <f>IF(I3=0,"",G3/I3)</f>
      </c>
      <c r="X3" s="126"/>
      <c r="Y3" s="126"/>
      <c r="Z3" s="117" t="s">
        <v>14</v>
      </c>
      <c r="AA3" s="127"/>
    </row>
    <row r="4" spans="1:27" s="39" customFormat="1" ht="8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</row>
    <row r="5" spans="1:27" s="33" customFormat="1" ht="15" customHeight="1">
      <c r="A5" s="129" t="s">
        <v>1</v>
      </c>
      <c r="B5" s="130"/>
      <c r="C5" s="130"/>
      <c r="D5" s="130"/>
      <c r="E5" s="130"/>
      <c r="F5" s="130"/>
      <c r="G5" s="130"/>
      <c r="H5" s="130"/>
      <c r="I5" s="130"/>
      <c r="J5" s="131"/>
      <c r="K5" s="132" t="s">
        <v>15</v>
      </c>
      <c r="L5" s="132"/>
      <c r="M5" s="132"/>
      <c r="N5" s="132"/>
      <c r="O5" s="132"/>
      <c r="P5" s="132"/>
      <c r="Q5" s="132"/>
      <c r="R5" s="132"/>
      <c r="S5" s="132"/>
      <c r="T5" s="133" t="s">
        <v>16</v>
      </c>
      <c r="U5" s="132"/>
      <c r="V5" s="132"/>
      <c r="W5" s="133" t="s">
        <v>17</v>
      </c>
      <c r="X5" s="132"/>
      <c r="Y5" s="132"/>
      <c r="Z5" s="133" t="s">
        <v>18</v>
      </c>
      <c r="AA5" s="134"/>
    </row>
    <row r="6" spans="1:27" s="33" customFormat="1" ht="15" customHeight="1">
      <c r="A6" s="41" t="s">
        <v>2</v>
      </c>
      <c r="B6" s="42"/>
      <c r="C6" s="42"/>
      <c r="D6" s="42"/>
      <c r="E6" s="120" t="s">
        <v>19</v>
      </c>
      <c r="F6" s="120"/>
      <c r="G6" s="120"/>
      <c r="H6" s="120"/>
      <c r="I6" s="120"/>
      <c r="J6" s="48">
        <v>1</v>
      </c>
      <c r="K6" s="119"/>
      <c r="L6" s="119"/>
      <c r="M6" s="119"/>
      <c r="N6" s="119"/>
      <c r="O6" s="119"/>
      <c r="P6" s="119"/>
      <c r="Q6" s="119"/>
      <c r="R6" s="119"/>
      <c r="S6" s="119"/>
      <c r="T6" s="42"/>
      <c r="U6" s="42"/>
      <c r="V6" s="42"/>
      <c r="W6" s="42"/>
      <c r="X6" s="42"/>
      <c r="Y6" s="42"/>
      <c r="Z6" s="42"/>
      <c r="AA6" s="43"/>
    </row>
    <row r="7" spans="1:27" s="33" customFormat="1" ht="15" customHeight="1">
      <c r="A7" s="135" t="s">
        <v>52</v>
      </c>
      <c r="B7" s="136"/>
      <c r="C7" s="136"/>
      <c r="D7" s="136"/>
      <c r="E7" s="121"/>
      <c r="F7" s="121"/>
      <c r="G7" s="36" t="s">
        <v>20</v>
      </c>
      <c r="H7" s="122"/>
      <c r="I7" s="122"/>
      <c r="J7" s="44" t="s">
        <v>21</v>
      </c>
      <c r="K7" s="123">
        <f>SUM(E7*H7)*$J$6</f>
        <v>0</v>
      </c>
      <c r="L7" s="124"/>
      <c r="M7" s="124"/>
      <c r="N7" s="124"/>
      <c r="O7" s="124"/>
      <c r="P7" s="124"/>
      <c r="Q7" s="124"/>
      <c r="R7" s="124"/>
      <c r="S7" s="125"/>
      <c r="T7" s="61">
        <f>IF($B$3=0,"",K7/$B$3)</f>
      </c>
      <c r="U7" s="62"/>
      <c r="V7" s="62"/>
      <c r="W7" s="63">
        <f>IF($G$3=0,"",K7/$G$3)</f>
      </c>
      <c r="X7" s="64"/>
      <c r="Y7" s="64"/>
      <c r="Z7" s="63">
        <f>IF($I$3=0,"",K7/$I$3)</f>
      </c>
      <c r="AA7" s="65"/>
    </row>
    <row r="8" spans="1:27" s="33" customFormat="1" ht="15" customHeight="1">
      <c r="A8" s="107" t="s">
        <v>22</v>
      </c>
      <c r="B8" s="108"/>
      <c r="C8" s="108"/>
      <c r="D8" s="108"/>
      <c r="E8" s="108"/>
      <c r="F8" s="108"/>
      <c r="G8" s="108"/>
      <c r="H8" s="108"/>
      <c r="I8" s="108"/>
      <c r="J8" s="109"/>
      <c r="K8" s="66"/>
      <c r="L8" s="67"/>
      <c r="M8" s="67"/>
      <c r="N8" s="67"/>
      <c r="O8" s="67"/>
      <c r="P8" s="67"/>
      <c r="Q8" s="67"/>
      <c r="R8" s="67"/>
      <c r="S8" s="67"/>
      <c r="T8" s="61">
        <f>IF($B$3=0,"",K8/$B$3)</f>
      </c>
      <c r="U8" s="62"/>
      <c r="V8" s="62"/>
      <c r="W8" s="63">
        <f>IF($G$3=0,"",K8/$G$3)</f>
      </c>
      <c r="X8" s="64"/>
      <c r="Y8" s="64"/>
      <c r="Z8" s="63">
        <f>IF($I$3=0,"",K8/$I$3)</f>
      </c>
      <c r="AA8" s="65"/>
    </row>
    <row r="9" spans="1:27" s="33" customFormat="1" ht="15" customHeight="1">
      <c r="A9" s="107" t="s">
        <v>53</v>
      </c>
      <c r="B9" s="108"/>
      <c r="C9" s="108"/>
      <c r="D9" s="108"/>
      <c r="E9" s="108"/>
      <c r="F9" s="108"/>
      <c r="G9" s="108"/>
      <c r="H9" s="108"/>
      <c r="I9" s="108"/>
      <c r="J9" s="109"/>
      <c r="K9" s="66"/>
      <c r="L9" s="67"/>
      <c r="M9" s="67"/>
      <c r="N9" s="67"/>
      <c r="O9" s="67"/>
      <c r="P9" s="67"/>
      <c r="Q9" s="67"/>
      <c r="R9" s="67"/>
      <c r="S9" s="67"/>
      <c r="T9" s="61">
        <f>IF($B$3=0,"",K9/$B$3)</f>
      </c>
      <c r="U9" s="62"/>
      <c r="V9" s="62"/>
      <c r="W9" s="63">
        <f>IF($G$3=0,"",K9/$G$3)</f>
      </c>
      <c r="X9" s="64"/>
      <c r="Y9" s="64"/>
      <c r="Z9" s="63">
        <f>IF($I$3=0,"",K9/$I$3)</f>
      </c>
      <c r="AA9" s="65"/>
    </row>
    <row r="10" spans="1:27" s="33" customFormat="1" ht="15" customHeight="1">
      <c r="A10" s="57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9">
        <f>SUM(K7:K9)</f>
        <v>0</v>
      </c>
      <c r="L10" s="59"/>
      <c r="M10" s="59"/>
      <c r="N10" s="59"/>
      <c r="O10" s="59"/>
      <c r="P10" s="59"/>
      <c r="Q10" s="59"/>
      <c r="R10" s="59"/>
      <c r="S10" s="59"/>
      <c r="T10" s="60">
        <f>SUM(T7:T9)</f>
        <v>0</v>
      </c>
      <c r="U10" s="60"/>
      <c r="V10" s="60"/>
      <c r="W10" s="68">
        <f>SUM(W7:W9)</f>
        <v>0</v>
      </c>
      <c r="X10" s="68"/>
      <c r="Y10" s="68"/>
      <c r="Z10" s="68">
        <f>SUM(Z7:Z9)</f>
        <v>0</v>
      </c>
      <c r="AA10" s="69"/>
    </row>
    <row r="11" spans="1:27" s="33" customFormat="1" ht="15" customHeight="1">
      <c r="A11" s="107" t="s">
        <v>54</v>
      </c>
      <c r="B11" s="108"/>
      <c r="C11" s="108"/>
      <c r="D11" s="108"/>
      <c r="E11" s="108"/>
      <c r="F11" s="108"/>
      <c r="G11" s="108"/>
      <c r="H11" s="108"/>
      <c r="I11" s="108"/>
      <c r="J11" s="109"/>
      <c r="K11" s="104"/>
      <c r="L11" s="105"/>
      <c r="M11" s="105"/>
      <c r="N11" s="105"/>
      <c r="O11" s="105"/>
      <c r="P11" s="105"/>
      <c r="Q11" s="105"/>
      <c r="R11" s="105"/>
      <c r="S11" s="106"/>
      <c r="T11" s="98">
        <f>IF($B$3=0,"",K11/$B$3)</f>
      </c>
      <c r="U11" s="99"/>
      <c r="V11" s="100"/>
      <c r="W11" s="101">
        <f>IF($G$3=0,"",K11/$G$3)</f>
      </c>
      <c r="X11" s="102"/>
      <c r="Y11" s="103"/>
      <c r="Z11" s="101">
        <f>IF($I$3=0,"",K11/$I$3)</f>
      </c>
      <c r="AA11" s="103"/>
    </row>
    <row r="12" spans="1:27" s="33" customFormat="1" ht="15" customHeight="1">
      <c r="A12" s="57" t="s">
        <v>4</v>
      </c>
      <c r="B12" s="58"/>
      <c r="C12" s="58"/>
      <c r="D12" s="58"/>
      <c r="E12" s="58"/>
      <c r="F12" s="58"/>
      <c r="G12" s="58"/>
      <c r="H12" s="58"/>
      <c r="I12" s="58"/>
      <c r="J12" s="58"/>
      <c r="K12" s="92">
        <f>SUM(K10:K11)</f>
        <v>0</v>
      </c>
      <c r="L12" s="59"/>
      <c r="M12" s="59"/>
      <c r="N12" s="59"/>
      <c r="O12" s="59"/>
      <c r="P12" s="59"/>
      <c r="Q12" s="59"/>
      <c r="R12" s="59"/>
      <c r="S12" s="93"/>
      <c r="T12" s="94">
        <f>SUM(T10:T11)</f>
        <v>0</v>
      </c>
      <c r="U12" s="60"/>
      <c r="V12" s="60"/>
      <c r="W12" s="95">
        <f>SUM(W10:W11)</f>
        <v>0</v>
      </c>
      <c r="X12" s="68"/>
      <c r="Y12" s="68"/>
      <c r="Z12" s="95">
        <f>SUM(Z10:Z11)</f>
        <v>0</v>
      </c>
      <c r="AA12" s="69"/>
    </row>
    <row r="13" spans="1:37" s="39" customFormat="1" ht="8.25" customHeight="1">
      <c r="A13" s="13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27" s="33" customFormat="1" ht="15" customHeight="1">
      <c r="A14" s="96" t="s">
        <v>5</v>
      </c>
      <c r="B14" s="96"/>
      <c r="C14" s="96"/>
      <c r="D14" s="96"/>
      <c r="E14" s="96"/>
      <c r="F14" s="96"/>
      <c r="G14" s="96"/>
      <c r="H14" s="96"/>
      <c r="I14" s="96"/>
      <c r="J14" s="96"/>
      <c r="K14" s="97" t="s">
        <v>15</v>
      </c>
      <c r="L14" s="97"/>
      <c r="M14" s="97"/>
      <c r="N14" s="97"/>
      <c r="O14" s="97"/>
      <c r="P14" s="97"/>
      <c r="Q14" s="97"/>
      <c r="R14" s="97"/>
      <c r="S14" s="97"/>
      <c r="T14" s="97" t="s">
        <v>29</v>
      </c>
      <c r="U14" s="97"/>
      <c r="V14" s="97"/>
      <c r="W14" s="97" t="s">
        <v>17</v>
      </c>
      <c r="X14" s="97"/>
      <c r="Y14" s="97"/>
      <c r="Z14" s="97" t="s">
        <v>18</v>
      </c>
      <c r="AA14" s="97"/>
    </row>
    <row r="15" spans="1:27" s="33" customFormat="1" ht="15" customHeight="1">
      <c r="A15" s="49" t="s">
        <v>55</v>
      </c>
      <c r="B15" s="49"/>
      <c r="C15" s="49"/>
      <c r="D15" s="50"/>
      <c r="E15" s="50"/>
      <c r="F15" s="50"/>
      <c r="G15" s="50"/>
      <c r="H15" s="50"/>
      <c r="I15" s="50"/>
      <c r="J15" s="50"/>
      <c r="K15" s="51"/>
      <c r="L15" s="51"/>
      <c r="M15" s="51"/>
      <c r="N15" s="51"/>
      <c r="O15" s="51"/>
      <c r="P15" s="51"/>
      <c r="Q15" s="51"/>
      <c r="R15" s="51"/>
      <c r="S15" s="51"/>
      <c r="T15" s="52">
        <f>IF($B$3=0,"",K15/$B$3)</f>
      </c>
      <c r="U15" s="52"/>
      <c r="V15" s="52"/>
      <c r="W15" s="53">
        <f>IF($G$3=0,"",K15/$G$3)</f>
      </c>
      <c r="X15" s="53"/>
      <c r="Y15" s="53"/>
      <c r="Z15" s="53">
        <f>IF($I$3=0,"",K15/$I$3)</f>
      </c>
      <c r="AA15" s="53"/>
    </row>
    <row r="16" spans="1:27" s="33" customFormat="1" ht="15" customHeight="1">
      <c r="A16" s="49" t="s">
        <v>30</v>
      </c>
      <c r="B16" s="49"/>
      <c r="C16" s="49"/>
      <c r="D16" s="50"/>
      <c r="E16" s="50"/>
      <c r="F16" s="50"/>
      <c r="G16" s="50"/>
      <c r="H16" s="50"/>
      <c r="I16" s="50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2">
        <f aca="true" t="shared" si="0" ref="T16:T23">IF($B$3=0,"",K16/$B$3)</f>
      </c>
      <c r="U16" s="52"/>
      <c r="V16" s="52"/>
      <c r="W16" s="53">
        <f aca="true" t="shared" si="1" ref="W16:W23">IF($G$3=0,"",K16/$G$3)</f>
      </c>
      <c r="X16" s="53"/>
      <c r="Y16" s="53"/>
      <c r="Z16" s="53">
        <f>IF($I$3=0,"",K16/$I$3)</f>
      </c>
      <c r="AA16" s="53"/>
    </row>
    <row r="17" spans="1:27" s="33" customFormat="1" ht="15" customHeight="1">
      <c r="A17" s="49" t="s">
        <v>31</v>
      </c>
      <c r="B17" s="49"/>
      <c r="C17" s="49"/>
      <c r="D17" s="50"/>
      <c r="E17" s="50"/>
      <c r="F17" s="50"/>
      <c r="G17" s="50"/>
      <c r="H17" s="50"/>
      <c r="I17" s="50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2">
        <f t="shared" si="0"/>
      </c>
      <c r="U17" s="52"/>
      <c r="V17" s="52"/>
      <c r="W17" s="53">
        <f t="shared" si="1"/>
      </c>
      <c r="X17" s="53"/>
      <c r="Y17" s="53"/>
      <c r="Z17" s="53">
        <f aca="true" t="shared" si="2" ref="Z17:Z23">IF($I$3=0,"",K17/$I$3)</f>
      </c>
      <c r="AA17" s="53"/>
    </row>
    <row r="18" spans="1:27" s="33" customFormat="1" ht="15" customHeight="1">
      <c r="A18" s="89" t="s">
        <v>23</v>
      </c>
      <c r="B18" s="90"/>
      <c r="C18" s="90"/>
      <c r="D18" s="90"/>
      <c r="E18" s="90"/>
      <c r="F18" s="90"/>
      <c r="G18" s="90"/>
      <c r="H18" s="90"/>
      <c r="I18" s="90"/>
      <c r="J18" s="91"/>
      <c r="K18" s="51"/>
      <c r="L18" s="51"/>
      <c r="M18" s="51"/>
      <c r="N18" s="51"/>
      <c r="O18" s="51"/>
      <c r="P18" s="51"/>
      <c r="Q18" s="51"/>
      <c r="R18" s="51"/>
      <c r="S18" s="51"/>
      <c r="T18" s="52">
        <f t="shared" si="0"/>
      </c>
      <c r="U18" s="52"/>
      <c r="V18" s="52"/>
      <c r="W18" s="53">
        <f t="shared" si="1"/>
      </c>
      <c r="X18" s="53"/>
      <c r="Y18" s="53"/>
      <c r="Z18" s="53">
        <f t="shared" si="2"/>
      </c>
      <c r="AA18" s="53"/>
    </row>
    <row r="19" spans="1:27" s="33" customFormat="1" ht="15" customHeight="1">
      <c r="A19" s="49" t="s">
        <v>24</v>
      </c>
      <c r="B19" s="49"/>
      <c r="C19" s="49"/>
      <c r="D19" s="50"/>
      <c r="E19" s="50"/>
      <c r="F19" s="50"/>
      <c r="G19" s="50"/>
      <c r="H19" s="50"/>
      <c r="I19" s="50"/>
      <c r="J19" s="50"/>
      <c r="K19" s="51"/>
      <c r="L19" s="51"/>
      <c r="M19" s="51"/>
      <c r="N19" s="51"/>
      <c r="O19" s="51"/>
      <c r="P19" s="51"/>
      <c r="Q19" s="51"/>
      <c r="R19" s="51"/>
      <c r="S19" s="51"/>
      <c r="T19" s="52">
        <f t="shared" si="0"/>
      </c>
      <c r="U19" s="52"/>
      <c r="V19" s="52"/>
      <c r="W19" s="53">
        <f t="shared" si="1"/>
      </c>
      <c r="X19" s="53"/>
      <c r="Y19" s="53"/>
      <c r="Z19" s="53">
        <f t="shared" si="2"/>
      </c>
      <c r="AA19" s="53"/>
    </row>
    <row r="20" spans="1:27" s="33" customFormat="1" ht="15" customHeight="1">
      <c r="A20" s="49" t="s">
        <v>25</v>
      </c>
      <c r="B20" s="49"/>
      <c r="C20" s="49"/>
      <c r="D20" s="50"/>
      <c r="E20" s="50"/>
      <c r="F20" s="50"/>
      <c r="G20" s="50"/>
      <c r="H20" s="50"/>
      <c r="I20" s="50"/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2">
        <f t="shared" si="0"/>
      </c>
      <c r="U20" s="52"/>
      <c r="V20" s="52"/>
      <c r="W20" s="53">
        <f t="shared" si="1"/>
      </c>
      <c r="X20" s="53"/>
      <c r="Y20" s="53"/>
      <c r="Z20" s="53">
        <f t="shared" si="2"/>
      </c>
      <c r="AA20" s="53"/>
    </row>
    <row r="21" spans="1:27" s="33" customFormat="1" ht="15" customHeight="1">
      <c r="A21" s="49" t="s">
        <v>44</v>
      </c>
      <c r="B21" s="49"/>
      <c r="C21" s="49"/>
      <c r="D21" s="50"/>
      <c r="E21" s="50"/>
      <c r="F21" s="50"/>
      <c r="G21" s="50"/>
      <c r="H21" s="50"/>
      <c r="I21" s="50"/>
      <c r="J21" s="50"/>
      <c r="K21" s="51"/>
      <c r="L21" s="51"/>
      <c r="M21" s="51"/>
      <c r="N21" s="51"/>
      <c r="O21" s="51"/>
      <c r="P21" s="51"/>
      <c r="Q21" s="51"/>
      <c r="R21" s="51"/>
      <c r="S21" s="51"/>
      <c r="T21" s="52">
        <f t="shared" si="0"/>
      </c>
      <c r="U21" s="52"/>
      <c r="V21" s="52"/>
      <c r="W21" s="53">
        <f t="shared" si="1"/>
      </c>
      <c r="X21" s="53"/>
      <c r="Y21" s="53"/>
      <c r="Z21" s="53">
        <f t="shared" si="2"/>
      </c>
      <c r="AA21" s="53"/>
    </row>
    <row r="22" spans="1:27" s="33" customFormat="1" ht="15" customHeight="1">
      <c r="A22" s="49" t="s">
        <v>26</v>
      </c>
      <c r="B22" s="49"/>
      <c r="C22" s="49"/>
      <c r="D22" s="50"/>
      <c r="E22" s="50"/>
      <c r="F22" s="50"/>
      <c r="G22" s="50"/>
      <c r="H22" s="50"/>
      <c r="I22" s="50"/>
      <c r="J22" s="50"/>
      <c r="K22" s="51"/>
      <c r="L22" s="51"/>
      <c r="M22" s="51"/>
      <c r="N22" s="51"/>
      <c r="O22" s="51"/>
      <c r="P22" s="51"/>
      <c r="Q22" s="51"/>
      <c r="R22" s="51"/>
      <c r="S22" s="51"/>
      <c r="T22" s="52">
        <f t="shared" si="0"/>
      </c>
      <c r="U22" s="52"/>
      <c r="V22" s="52"/>
      <c r="W22" s="53">
        <f t="shared" si="1"/>
      </c>
      <c r="X22" s="53"/>
      <c r="Y22" s="53"/>
      <c r="Z22" s="53">
        <f t="shared" si="2"/>
      </c>
      <c r="AA22" s="53"/>
    </row>
    <row r="23" spans="1:27" s="33" customFormat="1" ht="15" customHeight="1">
      <c r="A23" s="49" t="s">
        <v>32</v>
      </c>
      <c r="B23" s="49"/>
      <c r="C23" s="49"/>
      <c r="D23" s="50"/>
      <c r="E23" s="50"/>
      <c r="F23" s="50"/>
      <c r="G23" s="50"/>
      <c r="H23" s="50"/>
      <c r="I23" s="50"/>
      <c r="J23" s="50"/>
      <c r="K23" s="51"/>
      <c r="L23" s="51"/>
      <c r="M23" s="51"/>
      <c r="N23" s="51"/>
      <c r="O23" s="51"/>
      <c r="P23" s="51"/>
      <c r="Q23" s="51"/>
      <c r="R23" s="51"/>
      <c r="S23" s="51"/>
      <c r="T23" s="52">
        <f t="shared" si="0"/>
      </c>
      <c r="U23" s="52"/>
      <c r="V23" s="52"/>
      <c r="W23" s="53">
        <f t="shared" si="1"/>
      </c>
      <c r="X23" s="53"/>
      <c r="Y23" s="53"/>
      <c r="Z23" s="53">
        <f t="shared" si="2"/>
      </c>
      <c r="AA23" s="53"/>
    </row>
    <row r="24" spans="1:27" s="33" customFormat="1" ht="17.25" customHeight="1">
      <c r="A24" s="85" t="s">
        <v>27</v>
      </c>
      <c r="B24" s="85"/>
      <c r="C24" s="85"/>
      <c r="D24" s="85"/>
      <c r="E24" s="85"/>
      <c r="F24" s="85"/>
      <c r="G24" s="85"/>
      <c r="H24" s="85"/>
      <c r="I24" s="85"/>
      <c r="J24" s="85"/>
      <c r="K24" s="86">
        <f>SUM(K15:K23)</f>
        <v>0</v>
      </c>
      <c r="L24" s="86"/>
      <c r="M24" s="86"/>
      <c r="N24" s="86"/>
      <c r="O24" s="86"/>
      <c r="P24" s="86"/>
      <c r="Q24" s="86"/>
      <c r="R24" s="86"/>
      <c r="S24" s="86"/>
      <c r="T24" s="87">
        <f>SUM(T15:T23)</f>
        <v>0</v>
      </c>
      <c r="U24" s="87"/>
      <c r="V24" s="87"/>
      <c r="W24" s="88">
        <f>SUM(W15:W23)</f>
        <v>0</v>
      </c>
      <c r="X24" s="88"/>
      <c r="Y24" s="88"/>
      <c r="Z24" s="88">
        <f>SUM(Z15:Z23)</f>
        <v>0</v>
      </c>
      <c r="AA24" s="88"/>
    </row>
    <row r="25" spans="1:27" s="39" customFormat="1" ht="9.75" customHeight="1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s="33" customFormat="1" ht="26.25" customHeight="1">
      <c r="A26" s="73" t="s">
        <v>28</v>
      </c>
      <c r="B26" s="74"/>
      <c r="C26" s="74"/>
      <c r="D26" s="74"/>
      <c r="E26" s="74"/>
      <c r="F26" s="74"/>
      <c r="G26" s="74"/>
      <c r="H26" s="74"/>
      <c r="I26" s="74"/>
      <c r="J26" s="75"/>
      <c r="K26" s="76">
        <f>SUM(K12-K24)</f>
        <v>0</v>
      </c>
      <c r="L26" s="77"/>
      <c r="M26" s="77"/>
      <c r="N26" s="77"/>
      <c r="O26" s="77"/>
      <c r="P26" s="77"/>
      <c r="Q26" s="77"/>
      <c r="R26" s="77"/>
      <c r="S26" s="78"/>
      <c r="T26" s="79">
        <f>SUM(T12-T24)</f>
        <v>0</v>
      </c>
      <c r="U26" s="80"/>
      <c r="V26" s="81"/>
      <c r="W26" s="82">
        <f>SUM(W12-W24)</f>
        <v>0</v>
      </c>
      <c r="X26" s="83"/>
      <c r="Y26" s="84"/>
      <c r="Z26" s="82">
        <f>SUM(Z12-Z24)</f>
        <v>0</v>
      </c>
      <c r="AA26" s="83"/>
    </row>
    <row r="27" spans="1:28" s="33" customFormat="1" ht="9.7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39"/>
    </row>
    <row r="28" spans="1:27" s="33" customFormat="1" ht="15" customHeight="1">
      <c r="A28" s="137" t="s">
        <v>33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</row>
    <row r="29" spans="1:27" s="33" customFormat="1" ht="21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</row>
    <row r="30" spans="1:27" s="33" customFormat="1" ht="12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</row>
    <row r="31" spans="11:19" ht="15" customHeight="1">
      <c r="K31" s="72"/>
      <c r="L31" s="72"/>
      <c r="M31" s="72"/>
      <c r="N31" s="72"/>
      <c r="O31" s="72"/>
      <c r="P31" s="72"/>
      <c r="Q31" s="72"/>
      <c r="R31" s="72"/>
      <c r="S31" s="72"/>
    </row>
  </sheetData>
  <sheetProtection password="DBAD" sheet="1" selectLockedCells="1"/>
  <mergeCells count="118">
    <mergeCell ref="Z7:AA7"/>
    <mergeCell ref="A7:D7"/>
    <mergeCell ref="T7:V7"/>
    <mergeCell ref="A28:AA30"/>
    <mergeCell ref="A13:AA13"/>
    <mergeCell ref="A27:AA27"/>
    <mergeCell ref="W10:Y10"/>
    <mergeCell ref="A11:J11"/>
    <mergeCell ref="Z3:AA3"/>
    <mergeCell ref="A4:AA4"/>
    <mergeCell ref="A5:J5"/>
    <mergeCell ref="K5:S5"/>
    <mergeCell ref="T5:V5"/>
    <mergeCell ref="W5:Y5"/>
    <mergeCell ref="Z5:AA5"/>
    <mergeCell ref="V2:Y2"/>
    <mergeCell ref="K6:S6"/>
    <mergeCell ref="E6:I6"/>
    <mergeCell ref="E7:F7"/>
    <mergeCell ref="H7:I7"/>
    <mergeCell ref="K7:S7"/>
    <mergeCell ref="W3:Y3"/>
    <mergeCell ref="Z8:AA8"/>
    <mergeCell ref="W7:Y7"/>
    <mergeCell ref="B2:J2"/>
    <mergeCell ref="T2:U2"/>
    <mergeCell ref="B3:E3"/>
    <mergeCell ref="K3:M3"/>
    <mergeCell ref="N3:P3"/>
    <mergeCell ref="Q3:T3"/>
    <mergeCell ref="U3:V3"/>
    <mergeCell ref="K2:N2"/>
    <mergeCell ref="T11:V11"/>
    <mergeCell ref="W11:Y11"/>
    <mergeCell ref="Z11:AA11"/>
    <mergeCell ref="K11:S11"/>
    <mergeCell ref="A9:J9"/>
    <mergeCell ref="P2:S2"/>
    <mergeCell ref="A8:J8"/>
    <mergeCell ref="K8:S8"/>
    <mergeCell ref="T8:V8"/>
    <mergeCell ref="W8:Y8"/>
    <mergeCell ref="A12:J12"/>
    <mergeCell ref="K12:S12"/>
    <mergeCell ref="T12:V12"/>
    <mergeCell ref="W12:Y12"/>
    <mergeCell ref="Z12:AA12"/>
    <mergeCell ref="A14:J14"/>
    <mergeCell ref="K14:S14"/>
    <mergeCell ref="T14:V14"/>
    <mergeCell ref="W14:Y14"/>
    <mergeCell ref="Z14:AA14"/>
    <mergeCell ref="Z18:AA18"/>
    <mergeCell ref="A16:J16"/>
    <mergeCell ref="K16:S16"/>
    <mergeCell ref="T16:V16"/>
    <mergeCell ref="W16:Y16"/>
    <mergeCell ref="Z16:AA16"/>
    <mergeCell ref="Z20:AA20"/>
    <mergeCell ref="A17:J17"/>
    <mergeCell ref="K17:S17"/>
    <mergeCell ref="T17:V17"/>
    <mergeCell ref="W17:Y17"/>
    <mergeCell ref="Z17:AA17"/>
    <mergeCell ref="A18:J18"/>
    <mergeCell ref="K18:S18"/>
    <mergeCell ref="T18:V18"/>
    <mergeCell ref="W18:Y18"/>
    <mergeCell ref="Z22:AA22"/>
    <mergeCell ref="A19:J19"/>
    <mergeCell ref="K19:S19"/>
    <mergeCell ref="T19:V19"/>
    <mergeCell ref="W19:Y19"/>
    <mergeCell ref="Z19:AA19"/>
    <mergeCell ref="A20:J20"/>
    <mergeCell ref="K20:S20"/>
    <mergeCell ref="T20:V20"/>
    <mergeCell ref="W20:Y20"/>
    <mergeCell ref="Z24:AA24"/>
    <mergeCell ref="A21:J21"/>
    <mergeCell ref="K21:S21"/>
    <mergeCell ref="T21:V21"/>
    <mergeCell ref="W21:Y21"/>
    <mergeCell ref="Z21:AA21"/>
    <mergeCell ref="A22:J22"/>
    <mergeCell ref="K22:S22"/>
    <mergeCell ref="T22:V22"/>
    <mergeCell ref="W22:Y22"/>
    <mergeCell ref="Z26:AA26"/>
    <mergeCell ref="A23:J23"/>
    <mergeCell ref="K23:S23"/>
    <mergeCell ref="T23:V23"/>
    <mergeCell ref="W23:Y23"/>
    <mergeCell ref="Z23:AA23"/>
    <mergeCell ref="A24:J24"/>
    <mergeCell ref="K24:S24"/>
    <mergeCell ref="T24:V24"/>
    <mergeCell ref="W24:Y24"/>
    <mergeCell ref="W9:Y9"/>
    <mergeCell ref="Z9:AA9"/>
    <mergeCell ref="K9:S9"/>
    <mergeCell ref="Z10:AA10"/>
    <mergeCell ref="A25:AA25"/>
    <mergeCell ref="K31:S31"/>
    <mergeCell ref="A26:J26"/>
    <mergeCell ref="K26:S26"/>
    <mergeCell ref="T26:V26"/>
    <mergeCell ref="W26:Y26"/>
    <mergeCell ref="A15:J15"/>
    <mergeCell ref="K15:S15"/>
    <mergeCell ref="T15:V15"/>
    <mergeCell ref="W15:Y15"/>
    <mergeCell ref="Z15:AA15"/>
    <mergeCell ref="A1:AA1"/>
    <mergeCell ref="A10:J10"/>
    <mergeCell ref="K10:S10"/>
    <mergeCell ref="T10:V10"/>
    <mergeCell ref="T9:V9"/>
  </mergeCells>
  <conditionalFormatting sqref="Q3:T3">
    <cfRule type="cellIs" priority="10" dxfId="6" operator="greaterThan" stopIfTrue="1">
      <formula>0</formula>
    </cfRule>
    <cfRule type="cellIs" priority="11" dxfId="7" operator="equal" stopIfTrue="1">
      <formula>0</formula>
    </cfRule>
  </conditionalFormatting>
  <conditionalFormatting sqref="K3:M3 W3:Y3">
    <cfRule type="cellIs" priority="9" dxfId="6" operator="greaterThan" stopIfTrue="1">
      <formula>0</formula>
    </cfRule>
  </conditionalFormatting>
  <conditionalFormatting sqref="K26 T26:AA26 K15:AA16">
    <cfRule type="cellIs" priority="7" dxfId="8" operator="lessThan" stopIfTrue="1">
      <formula>0</formula>
    </cfRule>
  </conditionalFormatting>
  <conditionalFormatting sqref="K23:AA24 T17:AA22">
    <cfRule type="cellIs" priority="6" dxfId="8" operator="lessThan" stopIfTrue="1">
      <formula>0</formula>
    </cfRule>
  </conditionalFormatting>
  <conditionalFormatting sqref="K17:S22">
    <cfRule type="cellIs" priority="1" dxfId="8" operator="lessThan" stopIfTrue="1">
      <formula>0</formula>
    </cfRule>
  </conditionalFormatting>
  <printOptions horizontalCentered="1" vertic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portrait" paperSize="9" scale="93" r:id="rId2"/>
  <ignoredErrors>
    <ignoredError sqref="T10 W10 Z10" formula="1"/>
    <ignoredError sqref="T16 T24 W24 Z24 K3 Q3 W3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showGridLines="0" zoomScale="90" zoomScaleNormal="90" zoomScalePageLayoutView="0" workbookViewId="0" topLeftCell="A1">
      <selection activeCell="L3" sqref="L1:W16384"/>
    </sheetView>
  </sheetViews>
  <sheetFormatPr defaultColWidth="9.140625" defaultRowHeight="15"/>
  <cols>
    <col min="1" max="1" width="13.421875" style="3" customWidth="1"/>
    <col min="2" max="2" width="8.7109375" style="3" bestFit="1" customWidth="1"/>
    <col min="3" max="9" width="15.57421875" style="3" bestFit="1" customWidth="1"/>
    <col min="10" max="10" width="18.140625" style="3" bestFit="1" customWidth="1"/>
    <col min="11" max="11" width="18.140625" style="3" customWidth="1"/>
    <col min="12" max="13" width="9.140625" style="1" hidden="1" customWidth="1"/>
    <col min="14" max="14" width="32.8515625" style="4" hidden="1" customWidth="1"/>
    <col min="15" max="23" width="11.57421875" style="4" hidden="1" customWidth="1"/>
    <col min="24" max="24" width="9.140625" style="1" customWidth="1"/>
    <col min="25" max="16384" width="9.140625" style="1" customWidth="1"/>
  </cols>
  <sheetData>
    <row r="1" spans="1:28" s="3" customFormat="1" ht="57.75" customHeight="1">
      <c r="A1" s="141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4"/>
      <c r="M1" s="4"/>
      <c r="N1" s="4"/>
      <c r="O1" s="4"/>
      <c r="P1" s="4"/>
      <c r="Q1" s="32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3" customFormat="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21" customFormat="1" ht="30" customHeight="1">
      <c r="A3" s="5"/>
      <c r="B3" s="5"/>
      <c r="C3" s="144" t="s">
        <v>37</v>
      </c>
      <c r="D3" s="144"/>
      <c r="E3" s="144"/>
      <c r="F3" s="144"/>
      <c r="G3" s="144"/>
      <c r="H3" s="144"/>
      <c r="I3" s="144"/>
      <c r="J3" s="144"/>
      <c r="K3" s="144"/>
      <c r="L3" s="18"/>
      <c r="M3" s="18"/>
      <c r="N3" s="19" t="s">
        <v>40</v>
      </c>
      <c r="O3" s="20"/>
      <c r="P3" s="20"/>
      <c r="Q3" s="20"/>
      <c r="R3" s="20"/>
      <c r="S3" s="20"/>
      <c r="T3" s="20"/>
      <c r="U3" s="20"/>
      <c r="V3" s="20"/>
      <c r="W3" s="20"/>
      <c r="X3" s="18"/>
      <c r="Y3" s="18"/>
      <c r="Z3" s="18"/>
      <c r="AA3" s="18"/>
      <c r="AB3" s="18"/>
    </row>
    <row r="4" spans="1:28" s="21" customFormat="1" ht="30" customHeight="1">
      <c r="A4" s="1"/>
      <c r="B4" s="6"/>
      <c r="C4" s="7">
        <v>-2</v>
      </c>
      <c r="D4" s="7">
        <v>-1.5</v>
      </c>
      <c r="E4" s="8">
        <v>-1</v>
      </c>
      <c r="F4" s="7">
        <v>-0.5</v>
      </c>
      <c r="G4" s="9">
        <v>0</v>
      </c>
      <c r="H4" s="10">
        <v>0.5</v>
      </c>
      <c r="I4" s="10">
        <v>1</v>
      </c>
      <c r="J4" s="10">
        <v>1.5</v>
      </c>
      <c r="K4" s="10">
        <v>2</v>
      </c>
      <c r="L4" s="18"/>
      <c r="M4" s="18"/>
      <c r="N4" s="20"/>
      <c r="O4" s="22">
        <v>-2</v>
      </c>
      <c r="P4" s="22">
        <v>-1.5</v>
      </c>
      <c r="Q4" s="22">
        <v>-1</v>
      </c>
      <c r="R4" s="22">
        <v>-0.5</v>
      </c>
      <c r="S4" s="22">
        <v>0</v>
      </c>
      <c r="T4" s="22">
        <v>0.5</v>
      </c>
      <c r="U4" s="22">
        <v>1</v>
      </c>
      <c r="V4" s="22">
        <v>1.5</v>
      </c>
      <c r="W4" s="22">
        <v>2</v>
      </c>
      <c r="X4" s="18"/>
      <c r="Y4" s="18"/>
      <c r="Z4" s="18"/>
      <c r="AA4" s="18"/>
      <c r="AB4" s="18"/>
    </row>
    <row r="5" spans="1:28" s="21" customFormat="1" ht="30" customHeight="1">
      <c r="A5" s="145" t="s">
        <v>34</v>
      </c>
      <c r="B5" s="11">
        <v>0.1</v>
      </c>
      <c r="C5" s="12">
        <f>ROUND(O15,-2)</f>
        <v>0</v>
      </c>
      <c r="D5" s="12">
        <f aca="true" t="shared" si="0" ref="D5:K9">ROUND(P15,-2)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23"/>
      <c r="M5" s="18"/>
      <c r="N5" s="24">
        <v>1.1</v>
      </c>
      <c r="O5" s="25">
        <f>(('Annual Cash Budget'!$E$7*$N$5)*(('Annual Cash Budget'!$H$7+'Sensitivity Table'!C4)*'Annual Cash Budget'!$J$6)+'Annual Cash Budget'!$K$8+'Annual Cash Budget'!$K$9+'Annual Cash Budget'!$K$11)</f>
        <v>0</v>
      </c>
      <c r="P5" s="25">
        <f>(('Annual Cash Budget'!$E$7*$N$5)*(('Annual Cash Budget'!$H$7+'Sensitivity Table'!D4)*'Annual Cash Budget'!$J$6)+'Annual Cash Budget'!$K$8+'Annual Cash Budget'!$K$9+'Annual Cash Budget'!$K$11)</f>
        <v>0</v>
      </c>
      <c r="Q5" s="25">
        <f>(('Annual Cash Budget'!$E$7*$N$5)*(('Annual Cash Budget'!$H$7+'Sensitivity Table'!E4)*'Annual Cash Budget'!$J$6)+'Annual Cash Budget'!$K$8+'Annual Cash Budget'!$K$9+'Annual Cash Budget'!$K$11)</f>
        <v>0</v>
      </c>
      <c r="R5" s="25">
        <f>(('Annual Cash Budget'!$E$7*$N$5)*(('Annual Cash Budget'!$H$7+'Sensitivity Table'!F4)*'Annual Cash Budget'!$J$6)+'Annual Cash Budget'!$K$8+'Annual Cash Budget'!$K$9+'Annual Cash Budget'!$K$11)</f>
        <v>0</v>
      </c>
      <c r="S5" s="25">
        <f>(('Annual Cash Budget'!$E$7*$N$5)*(('Annual Cash Budget'!$H$7+'Sensitivity Table'!G4)*'Annual Cash Budget'!$J$6)+'Annual Cash Budget'!$K$8+'Annual Cash Budget'!$K$9+'Annual Cash Budget'!$K$11)</f>
        <v>0</v>
      </c>
      <c r="T5" s="25">
        <f>(('Annual Cash Budget'!$E$7*$N$5)*(('Annual Cash Budget'!$H$7+'Sensitivity Table'!H4)*'Annual Cash Budget'!$J$6)+'Annual Cash Budget'!$K$8+'Annual Cash Budget'!$K$9+'Annual Cash Budget'!$K$11)</f>
        <v>0</v>
      </c>
      <c r="U5" s="25">
        <f>(('Annual Cash Budget'!$E$7*$N$5)*(('Annual Cash Budget'!$H$7+'Sensitivity Table'!I4)*'Annual Cash Budget'!$J$6)+'Annual Cash Budget'!$K$8+'Annual Cash Budget'!$K$9+'Annual Cash Budget'!$K$11)</f>
        <v>0</v>
      </c>
      <c r="V5" s="25">
        <f>(('Annual Cash Budget'!$E$7*$N$5)*(('Annual Cash Budget'!$H$7+'Sensitivity Table'!J4)*'Annual Cash Budget'!$J$6)+'Annual Cash Budget'!$K$8+'Annual Cash Budget'!$K$9+'Annual Cash Budget'!$K$11)</f>
        <v>0</v>
      </c>
      <c r="W5" s="25">
        <f>(('Annual Cash Budget'!$E$7*$N$5)*(('Annual Cash Budget'!$H$7+'Sensitivity Table'!K4)*'Annual Cash Budget'!$J$6)+'Annual Cash Budget'!$K$8+'Annual Cash Budget'!$K$9+'Annual Cash Budget'!$K$11)</f>
        <v>0</v>
      </c>
      <c r="X5" s="18"/>
      <c r="Y5" s="18"/>
      <c r="Z5" s="18"/>
      <c r="AA5" s="18"/>
      <c r="AB5" s="18"/>
    </row>
    <row r="6" spans="1:28" s="21" customFormat="1" ht="30" customHeight="1">
      <c r="A6" s="145"/>
      <c r="B6" s="11">
        <v>0.05</v>
      </c>
      <c r="C6" s="12">
        <f>ROUND(O16,-2)</f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23"/>
      <c r="M6" s="18"/>
      <c r="N6" s="24">
        <v>1.05</v>
      </c>
      <c r="O6" s="25">
        <f>(('Annual Cash Budget'!$E$7*$N$6)*(('Annual Cash Budget'!$H$7+'Sensitivity Table'!C4)*'Annual Cash Budget'!$J$6)+'Annual Cash Budget'!$K$8+'Annual Cash Budget'!$K$9+'Annual Cash Budget'!$K$11)</f>
        <v>0</v>
      </c>
      <c r="P6" s="25">
        <f>(('Annual Cash Budget'!$E$7*$N$6)*(('Annual Cash Budget'!$H$7+'Sensitivity Table'!D4)*'Annual Cash Budget'!$J$6)+'Annual Cash Budget'!$K$8+'Annual Cash Budget'!$K$9+'Annual Cash Budget'!$K$11)</f>
        <v>0</v>
      </c>
      <c r="Q6" s="25">
        <f>(('Annual Cash Budget'!$E$7*$N$6)*(('Annual Cash Budget'!$H$7+'Sensitivity Table'!E4)*'Annual Cash Budget'!$J$6)+'Annual Cash Budget'!$K$8+'Annual Cash Budget'!$K$9+'Annual Cash Budget'!$K$11)</f>
        <v>0</v>
      </c>
      <c r="R6" s="25">
        <f>(('Annual Cash Budget'!$E$7*$N$6)*(('Annual Cash Budget'!$H$7+'Sensitivity Table'!F4)*'Annual Cash Budget'!$J$6)+'Annual Cash Budget'!$K$8+'Annual Cash Budget'!$K$9+'Annual Cash Budget'!$K$11)</f>
        <v>0</v>
      </c>
      <c r="S6" s="25">
        <f>(('Annual Cash Budget'!$E$7*$N$6)*(('Annual Cash Budget'!$H$7+'Sensitivity Table'!G4)*'Annual Cash Budget'!$J$6)+'Annual Cash Budget'!$K$8+'Annual Cash Budget'!$K$9+'Annual Cash Budget'!$K$11)</f>
        <v>0</v>
      </c>
      <c r="T6" s="25">
        <f>(('Annual Cash Budget'!$E$7*$N$6)*(('Annual Cash Budget'!$H$7+'Sensitivity Table'!H4)*'Annual Cash Budget'!$J$6)+'Annual Cash Budget'!$K$8+'Annual Cash Budget'!$K$9+'Annual Cash Budget'!$K$11)</f>
        <v>0</v>
      </c>
      <c r="U6" s="25">
        <f>(('Annual Cash Budget'!$E$7*$N$6)*(('Annual Cash Budget'!$H$7+'Sensitivity Table'!I4)*'Annual Cash Budget'!$J$6)+'Annual Cash Budget'!$K$8+'Annual Cash Budget'!$K$9+'Annual Cash Budget'!$K$11)</f>
        <v>0</v>
      </c>
      <c r="V6" s="25">
        <f>(('Annual Cash Budget'!$E$7*$N$6)*(('Annual Cash Budget'!$H$7+'Sensitivity Table'!J4)*'Annual Cash Budget'!$J$6)+'Annual Cash Budget'!$K$8+'Annual Cash Budget'!$K$9+'Annual Cash Budget'!$K$11)</f>
        <v>0</v>
      </c>
      <c r="W6" s="25">
        <f>(('Annual Cash Budget'!$E$7*$N$6)*(('Annual Cash Budget'!$H$7+'Sensitivity Table'!K4)*'Annual Cash Budget'!$J$6)+'Annual Cash Budget'!$K$8+'Annual Cash Budget'!$K$9+'Annual Cash Budget'!$K$11)</f>
        <v>0</v>
      </c>
      <c r="X6" s="18"/>
      <c r="Y6" s="18"/>
      <c r="Z6" s="18"/>
      <c r="AA6" s="18"/>
      <c r="AB6" s="18"/>
    </row>
    <row r="7" spans="1:28" s="21" customFormat="1" ht="30" customHeight="1">
      <c r="A7" s="145"/>
      <c r="B7" s="13">
        <v>0</v>
      </c>
      <c r="C7" s="12">
        <f>ROUND(O17,-2)</f>
        <v>0</v>
      </c>
      <c r="D7" s="12">
        <f t="shared" si="0"/>
        <v>0</v>
      </c>
      <c r="E7" s="12">
        <f t="shared" si="0"/>
        <v>0</v>
      </c>
      <c r="F7" s="12">
        <f t="shared" si="0"/>
        <v>0</v>
      </c>
      <c r="G7" s="14">
        <f>'Annual Cash Budget'!K26</f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23"/>
      <c r="M7" s="18"/>
      <c r="N7" s="26">
        <v>0</v>
      </c>
      <c r="O7" s="25">
        <f>('Annual Cash Budget'!$E$7*(('Annual Cash Budget'!$H$7+'Sensitivity Table'!C4)*'Annual Cash Budget'!$J$6)+'Annual Cash Budget'!$K$8+'Annual Cash Budget'!$K$9+'Annual Cash Budget'!$K$11)</f>
        <v>0</v>
      </c>
      <c r="P7" s="25">
        <f>('Annual Cash Budget'!$E$7*(('Annual Cash Budget'!$H$7+'Sensitivity Table'!D4)*'Annual Cash Budget'!$J$6)+'Annual Cash Budget'!$K$8+'Annual Cash Budget'!$K$9+'Annual Cash Budget'!$K$11)</f>
        <v>0</v>
      </c>
      <c r="Q7" s="25">
        <f>('Annual Cash Budget'!$E$7*(('Annual Cash Budget'!$H$7+'Sensitivity Table'!E4)*'Annual Cash Budget'!$J$6)+'Annual Cash Budget'!$K$8+'Annual Cash Budget'!$K$9+'Annual Cash Budget'!$K$11)</f>
        <v>0</v>
      </c>
      <c r="R7" s="25">
        <f>('Annual Cash Budget'!$E$7*(('Annual Cash Budget'!$H$7+'Sensitivity Table'!F4)*'Annual Cash Budget'!$J$6)+'Annual Cash Budget'!$K$8+'Annual Cash Budget'!$K$9+'Annual Cash Budget'!$K$11)</f>
        <v>0</v>
      </c>
      <c r="S7" s="25">
        <f>('Annual Cash Budget'!$E$7*(('Annual Cash Budget'!$H$7+'Sensitivity Table'!G4)*'Annual Cash Budget'!$J$6)+'Annual Cash Budget'!$K$8+'Annual Cash Budget'!$K$9+'Annual Cash Budget'!$K$11)</f>
        <v>0</v>
      </c>
      <c r="T7" s="25">
        <f>('Annual Cash Budget'!$E$7*(('Annual Cash Budget'!$H$7+'Sensitivity Table'!H4)*'Annual Cash Budget'!$J$6)+'Annual Cash Budget'!$K$8+'Annual Cash Budget'!$K$9+'Annual Cash Budget'!$K$11)</f>
        <v>0</v>
      </c>
      <c r="U7" s="25">
        <f>('Annual Cash Budget'!$E$7*(('Annual Cash Budget'!$H$7+'Sensitivity Table'!I4)*'Annual Cash Budget'!$J$6)+'Annual Cash Budget'!$K$8+'Annual Cash Budget'!$K$9+'Annual Cash Budget'!$K$11)</f>
        <v>0</v>
      </c>
      <c r="V7" s="25">
        <f>('Annual Cash Budget'!$E$7*(('Annual Cash Budget'!$H$7+'Sensitivity Table'!J4)*'Annual Cash Budget'!$J$6)+'Annual Cash Budget'!$K$8+'Annual Cash Budget'!$K$9+'Annual Cash Budget'!$K$11)</f>
        <v>0</v>
      </c>
      <c r="W7" s="25">
        <f>('Annual Cash Budget'!$E$7*(('Annual Cash Budget'!$H$7+'Sensitivity Table'!K4)*'Annual Cash Budget'!$J$6)+'Annual Cash Budget'!$K$8+'Annual Cash Budget'!$K$9+'Annual Cash Budget'!$K$11)</f>
        <v>0</v>
      </c>
      <c r="X7" s="18"/>
      <c r="Y7" s="18"/>
      <c r="Z7" s="18"/>
      <c r="AA7" s="18"/>
      <c r="AB7" s="18"/>
    </row>
    <row r="8" spans="1:28" s="21" customFormat="1" ht="30" customHeight="1">
      <c r="A8" s="145"/>
      <c r="B8" s="11">
        <v>-0.05</v>
      </c>
      <c r="C8" s="12">
        <f>ROUND(O18,-2)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>ROUND(S18,-2)</f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23"/>
      <c r="M8" s="18"/>
      <c r="N8" s="24">
        <v>0.95</v>
      </c>
      <c r="O8" s="25">
        <f>(('Annual Cash Budget'!$E$7*$N$8)*(('Annual Cash Budget'!$H$7+'Sensitivity Table'!C4)*'Annual Cash Budget'!$J$6)+'Annual Cash Budget'!$K$8+'Annual Cash Budget'!$K$9+'Annual Cash Budget'!$K$11)</f>
        <v>0</v>
      </c>
      <c r="P8" s="25">
        <f>(('Annual Cash Budget'!$E$7*$N$8)*(('Annual Cash Budget'!$H$7+'Sensitivity Table'!D4)*'Annual Cash Budget'!$J$6)+'Annual Cash Budget'!$K$8+'Annual Cash Budget'!$K$9+'Annual Cash Budget'!$K$11)</f>
        <v>0</v>
      </c>
      <c r="Q8" s="25">
        <f>(('Annual Cash Budget'!$E$7*$N$8)*(('Annual Cash Budget'!$H$7+'Sensitivity Table'!E4)*'Annual Cash Budget'!$J$6)+'Annual Cash Budget'!$K$8+'Annual Cash Budget'!$K$9+'Annual Cash Budget'!$K$11)</f>
        <v>0</v>
      </c>
      <c r="R8" s="25">
        <f>(('Annual Cash Budget'!$E$7*$N$8)*(('Annual Cash Budget'!$H$7+'Sensitivity Table'!F4)*'Annual Cash Budget'!$J$6)+'Annual Cash Budget'!$K$8+'Annual Cash Budget'!$K$9+'Annual Cash Budget'!$K$11)</f>
        <v>0</v>
      </c>
      <c r="S8" s="25">
        <f>(('Annual Cash Budget'!$E$7*$N$8)*(('Annual Cash Budget'!$H$7+'Sensitivity Table'!G4)*'Annual Cash Budget'!$J$6)+'Annual Cash Budget'!$K$8+'Annual Cash Budget'!$K$9+'Annual Cash Budget'!$K$11)</f>
        <v>0</v>
      </c>
      <c r="T8" s="25">
        <f>(('Annual Cash Budget'!$E$7*$N$8)*(('Annual Cash Budget'!$H$7+'Sensitivity Table'!H4)*'Annual Cash Budget'!$J$6)+'Annual Cash Budget'!$K$8+'Annual Cash Budget'!$K$9+'Annual Cash Budget'!$K$11)</f>
        <v>0</v>
      </c>
      <c r="U8" s="25">
        <f>(('Annual Cash Budget'!$E$7*$N$8)*(('Annual Cash Budget'!$H$7+'Sensitivity Table'!I4)*'Annual Cash Budget'!$J$6)+'Annual Cash Budget'!$K$8+'Annual Cash Budget'!$K$9+'Annual Cash Budget'!$K$11)</f>
        <v>0</v>
      </c>
      <c r="V8" s="25">
        <f>(('Annual Cash Budget'!$E$7*$N$8)*(('Annual Cash Budget'!$H$7+'Sensitivity Table'!J4)*'Annual Cash Budget'!$J$6)+'Annual Cash Budget'!$K$8+'Annual Cash Budget'!$K$9+'Annual Cash Budget'!$K$11)</f>
        <v>0</v>
      </c>
      <c r="W8" s="25">
        <f>(('Annual Cash Budget'!$E$7*$N$8)*(('Annual Cash Budget'!$H$7+'Sensitivity Table'!K4)*'Annual Cash Budget'!$J$6)+'Annual Cash Budget'!$K$8+'Annual Cash Budget'!$K$9+'Annual Cash Budget'!$K$11)</f>
        <v>0</v>
      </c>
      <c r="X8" s="18"/>
      <c r="Y8" s="18"/>
      <c r="Z8" s="18"/>
      <c r="AA8" s="18"/>
      <c r="AB8" s="18"/>
    </row>
    <row r="9" spans="1:28" s="21" customFormat="1" ht="30" customHeight="1">
      <c r="A9" s="145"/>
      <c r="B9" s="15">
        <v>-0.1</v>
      </c>
      <c r="C9" s="12">
        <f>ROUND(O19,-2)</f>
        <v>0</v>
      </c>
      <c r="D9" s="12">
        <f t="shared" si="0"/>
        <v>0</v>
      </c>
      <c r="E9" s="12">
        <f t="shared" si="0"/>
        <v>0</v>
      </c>
      <c r="F9" s="12">
        <f t="shared" si="0"/>
        <v>0</v>
      </c>
      <c r="G9" s="12">
        <f>ROUND(S19,-2)</f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23"/>
      <c r="M9" s="18"/>
      <c r="N9" s="24">
        <v>0.9</v>
      </c>
      <c r="O9" s="25">
        <f>(('Annual Cash Budget'!$E$7*$N$9)*(('Annual Cash Budget'!$H$7+'Sensitivity Table'!C4)*'Annual Cash Budget'!$J$6)+'Annual Cash Budget'!$K$8+'Annual Cash Budget'!$K$9+'Annual Cash Budget'!$K$11)</f>
        <v>0</v>
      </c>
      <c r="P9" s="25">
        <f>(('Annual Cash Budget'!$E$7*$N$9)*(('Annual Cash Budget'!$H$7+'Sensitivity Table'!D4)*'Annual Cash Budget'!$J$6)+'Annual Cash Budget'!$K$8+'Annual Cash Budget'!$K$9+'Annual Cash Budget'!$K$11)</f>
        <v>0</v>
      </c>
      <c r="Q9" s="25">
        <f>(('Annual Cash Budget'!$E$7*$N$9)*(('Annual Cash Budget'!$H$7+'Sensitivity Table'!E4)*'Annual Cash Budget'!$J$6)+'Annual Cash Budget'!$K$8+'Annual Cash Budget'!$K$9+'Annual Cash Budget'!$K$11)</f>
        <v>0</v>
      </c>
      <c r="R9" s="25">
        <f>(('Annual Cash Budget'!$E$7*$N$9)*(('Annual Cash Budget'!$H$7+'Sensitivity Table'!F4)*'Annual Cash Budget'!$J$6)+'Annual Cash Budget'!$K$8+'Annual Cash Budget'!$K$9+'Annual Cash Budget'!$K$11)</f>
        <v>0</v>
      </c>
      <c r="S9" s="25">
        <f>(('Annual Cash Budget'!$E$7*$N$9)*(('Annual Cash Budget'!$H$7+'Sensitivity Table'!G4)*'Annual Cash Budget'!$J$6)+'Annual Cash Budget'!$K$8+'Annual Cash Budget'!$K$9+'Annual Cash Budget'!$K$11)</f>
        <v>0</v>
      </c>
      <c r="T9" s="25">
        <f>(('Annual Cash Budget'!$E$7*$N$9)*(('Annual Cash Budget'!$H$7+'Sensitivity Table'!H4)*'Annual Cash Budget'!$J$6)+'Annual Cash Budget'!$K$8+'Annual Cash Budget'!$K$9+'Annual Cash Budget'!$K$11)</f>
        <v>0</v>
      </c>
      <c r="U9" s="25">
        <f>(('Annual Cash Budget'!$E$7*$N$9)*(('Annual Cash Budget'!$H$7+'Sensitivity Table'!I4)*'Annual Cash Budget'!$J$6)+'Annual Cash Budget'!$K$8+'Annual Cash Budget'!$K$9+'Annual Cash Budget'!$K$11)</f>
        <v>0</v>
      </c>
      <c r="V9" s="25">
        <f>(('Annual Cash Budget'!$E$7*$N$9)*(('Annual Cash Budget'!$H$7+'Sensitivity Table'!J4)*'Annual Cash Budget'!$J$6)+'Annual Cash Budget'!$K$8+'Annual Cash Budget'!$K$9+'Annual Cash Budget'!$K$11)</f>
        <v>0</v>
      </c>
      <c r="W9" s="25">
        <f>(('Annual Cash Budget'!$E$7*$N$9)*(('Annual Cash Budget'!$H$7+'Sensitivity Table'!K4)*'Annual Cash Budget'!$J$6)+'Annual Cash Budget'!$K$8+'Annual Cash Budget'!$K$9+'Annual Cash Budget'!$K$11)</f>
        <v>0</v>
      </c>
      <c r="X9" s="18"/>
      <c r="Y9" s="18"/>
      <c r="Z9" s="18"/>
      <c r="AA9" s="18"/>
      <c r="AB9" s="18"/>
    </row>
    <row r="10" spans="1:28" s="3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4"/>
      <c r="Y10" s="4"/>
      <c r="Z10" s="4"/>
      <c r="AA10" s="4"/>
      <c r="AB10" s="4"/>
    </row>
    <row r="11" spans="1:28" s="3" customFormat="1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7" t="s">
        <v>41</v>
      </c>
      <c r="O11" s="25">
        <f>'Annual Cash Budget'!K24</f>
        <v>0</v>
      </c>
      <c r="P11" s="27"/>
      <c r="Q11" s="27"/>
      <c r="R11" s="27"/>
      <c r="S11" s="27"/>
      <c r="T11" s="27"/>
      <c r="U11" s="27"/>
      <c r="V11" s="27"/>
      <c r="W11" s="27"/>
      <c r="X11" s="4"/>
      <c r="Y11" s="4"/>
      <c r="Z11" s="4"/>
      <c r="AA11" s="4"/>
      <c r="AB11" s="4"/>
    </row>
    <row r="12" spans="2:28" s="3" customFormat="1" ht="15">
      <c r="B12" s="16" t="s">
        <v>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4"/>
      <c r="Y12" s="4"/>
      <c r="Z12" s="4"/>
      <c r="AA12" s="4"/>
      <c r="AB12" s="4"/>
    </row>
    <row r="13" spans="1:28" s="3" customFormat="1" ht="15">
      <c r="A13" s="4"/>
      <c r="B13" s="4"/>
      <c r="C13" s="4"/>
      <c r="D13" s="4"/>
      <c r="E13" s="17"/>
      <c r="F13" s="17"/>
      <c r="G13" s="4"/>
      <c r="H13" s="4"/>
      <c r="I13" s="4"/>
      <c r="J13" s="4"/>
      <c r="K13" s="4"/>
      <c r="L13" s="4"/>
      <c r="M13" s="4"/>
      <c r="N13" s="27" t="s">
        <v>42</v>
      </c>
      <c r="O13" s="27"/>
      <c r="P13" s="27"/>
      <c r="Q13" s="27"/>
      <c r="R13" s="27"/>
      <c r="S13" s="27"/>
      <c r="T13" s="27"/>
      <c r="U13" s="27"/>
      <c r="V13" s="27"/>
      <c r="W13" s="27"/>
      <c r="X13" s="4"/>
      <c r="Y13" s="4"/>
      <c r="Z13" s="4"/>
      <c r="AA13" s="4"/>
      <c r="AB13" s="4"/>
    </row>
    <row r="14" spans="1:28" s="3" customFormat="1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7"/>
      <c r="O14" s="28">
        <v>-2</v>
      </c>
      <c r="P14" s="28">
        <v>-1.5</v>
      </c>
      <c r="Q14" s="28">
        <v>-1</v>
      </c>
      <c r="R14" s="28">
        <v>-0.5</v>
      </c>
      <c r="S14" s="28">
        <v>0</v>
      </c>
      <c r="T14" s="28">
        <v>0.5</v>
      </c>
      <c r="U14" s="28">
        <v>1</v>
      </c>
      <c r="V14" s="28">
        <v>1.5</v>
      </c>
      <c r="W14" s="28">
        <v>2</v>
      </c>
      <c r="X14" s="4"/>
      <c r="Y14" s="4"/>
      <c r="Z14" s="4"/>
      <c r="AA14" s="4"/>
      <c r="AB14" s="4"/>
    </row>
    <row r="15" spans="1:28" s="3" customFormat="1" ht="30" customHeight="1">
      <c r="A15" s="5"/>
      <c r="B15" s="5"/>
      <c r="C15" s="144" t="s">
        <v>37</v>
      </c>
      <c r="D15" s="144"/>
      <c r="E15" s="144"/>
      <c r="F15" s="144"/>
      <c r="G15" s="144"/>
      <c r="H15" s="144"/>
      <c r="I15" s="144"/>
      <c r="J15" s="144"/>
      <c r="K15" s="144"/>
      <c r="L15" s="4"/>
      <c r="M15" s="4"/>
      <c r="N15" s="24">
        <v>0.1</v>
      </c>
      <c r="O15" s="29">
        <f>O5-$O$11</f>
        <v>0</v>
      </c>
      <c r="P15" s="29">
        <f aca="true" t="shared" si="1" ref="P15:W15">P5-$O$11</f>
        <v>0</v>
      </c>
      <c r="Q15" s="29">
        <f t="shared" si="1"/>
        <v>0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4"/>
      <c r="Y15" s="4"/>
      <c r="Z15" s="4"/>
      <c r="AA15" s="4"/>
      <c r="AB15" s="4"/>
    </row>
    <row r="16" spans="1:28" s="3" customFormat="1" ht="30" customHeight="1">
      <c r="A16" s="1"/>
      <c r="B16" s="6"/>
      <c r="C16" s="7">
        <v>-2</v>
      </c>
      <c r="D16" s="7">
        <v>-1.5</v>
      </c>
      <c r="E16" s="8">
        <v>-1</v>
      </c>
      <c r="F16" s="7">
        <v>-0.5</v>
      </c>
      <c r="G16" s="9">
        <v>0</v>
      </c>
      <c r="H16" s="10">
        <v>0.5</v>
      </c>
      <c r="I16" s="10">
        <v>1</v>
      </c>
      <c r="J16" s="10">
        <v>1.5</v>
      </c>
      <c r="K16" s="10">
        <v>2</v>
      </c>
      <c r="L16" s="4"/>
      <c r="M16" s="4"/>
      <c r="N16" s="24">
        <v>0.05</v>
      </c>
      <c r="O16" s="29">
        <f aca="true" t="shared" si="2" ref="O16:W19">O6-$O$11</f>
        <v>0</v>
      </c>
      <c r="P16" s="29">
        <f t="shared" si="2"/>
        <v>0</v>
      </c>
      <c r="Q16" s="29">
        <f t="shared" si="2"/>
        <v>0</v>
      </c>
      <c r="R16" s="29">
        <f t="shared" si="2"/>
        <v>0</v>
      </c>
      <c r="S16" s="29">
        <f t="shared" si="2"/>
        <v>0</v>
      </c>
      <c r="T16" s="29">
        <f t="shared" si="2"/>
        <v>0</v>
      </c>
      <c r="U16" s="29">
        <f t="shared" si="2"/>
        <v>0</v>
      </c>
      <c r="V16" s="29">
        <f t="shared" si="2"/>
        <v>0</v>
      </c>
      <c r="W16" s="29">
        <f t="shared" si="2"/>
        <v>0</v>
      </c>
      <c r="X16" s="4"/>
      <c r="Y16" s="4"/>
      <c r="Z16" s="4"/>
      <c r="AA16" s="4"/>
      <c r="AB16" s="4"/>
    </row>
    <row r="17" spans="1:28" s="3" customFormat="1" ht="30" customHeight="1">
      <c r="A17" s="146" t="s">
        <v>35</v>
      </c>
      <c r="B17" s="11">
        <v>-0.1</v>
      </c>
      <c r="C17" s="12">
        <f aca="true" t="shared" si="3" ref="C17:K18">ROUND(O37,-2)</f>
        <v>0</v>
      </c>
      <c r="D17" s="12">
        <f t="shared" si="3"/>
        <v>0</v>
      </c>
      <c r="E17" s="12">
        <f t="shared" si="3"/>
        <v>0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0</v>
      </c>
      <c r="L17" s="4"/>
      <c r="M17" s="4"/>
      <c r="N17" s="26">
        <v>0</v>
      </c>
      <c r="O17" s="29">
        <f t="shared" si="2"/>
        <v>0</v>
      </c>
      <c r="P17" s="29">
        <f t="shared" si="2"/>
        <v>0</v>
      </c>
      <c r="Q17" s="29">
        <f t="shared" si="2"/>
        <v>0</v>
      </c>
      <c r="R17" s="29">
        <f t="shared" si="2"/>
        <v>0</v>
      </c>
      <c r="S17" s="29">
        <f t="shared" si="2"/>
        <v>0</v>
      </c>
      <c r="T17" s="29">
        <f t="shared" si="2"/>
        <v>0</v>
      </c>
      <c r="U17" s="29">
        <f t="shared" si="2"/>
        <v>0</v>
      </c>
      <c r="V17" s="29">
        <f t="shared" si="2"/>
        <v>0</v>
      </c>
      <c r="W17" s="29">
        <f t="shared" si="2"/>
        <v>0</v>
      </c>
      <c r="X17" s="4"/>
      <c r="Y17" s="4"/>
      <c r="Z17" s="4"/>
      <c r="AA17" s="4"/>
      <c r="AB17" s="4"/>
    </row>
    <row r="18" spans="1:28" s="3" customFormat="1" ht="30" customHeight="1">
      <c r="A18" s="146"/>
      <c r="B18" s="11">
        <v>-0.05</v>
      </c>
      <c r="C18" s="12">
        <f t="shared" si="3"/>
        <v>0</v>
      </c>
      <c r="D18" s="12">
        <f t="shared" si="3"/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 t="shared" si="3"/>
        <v>0</v>
      </c>
      <c r="K18" s="12">
        <f t="shared" si="3"/>
        <v>0</v>
      </c>
      <c r="L18" s="4"/>
      <c r="M18" s="4"/>
      <c r="N18" s="24">
        <v>-0.05</v>
      </c>
      <c r="O18" s="29">
        <f t="shared" si="2"/>
        <v>0</v>
      </c>
      <c r="P18" s="29">
        <f t="shared" si="2"/>
        <v>0</v>
      </c>
      <c r="Q18" s="29">
        <f t="shared" si="2"/>
        <v>0</v>
      </c>
      <c r="R18" s="29">
        <f t="shared" si="2"/>
        <v>0</v>
      </c>
      <c r="S18" s="29">
        <f t="shared" si="2"/>
        <v>0</v>
      </c>
      <c r="T18" s="29">
        <f t="shared" si="2"/>
        <v>0</v>
      </c>
      <c r="U18" s="29">
        <f t="shared" si="2"/>
        <v>0</v>
      </c>
      <c r="V18" s="29">
        <f t="shared" si="2"/>
        <v>0</v>
      </c>
      <c r="W18" s="29">
        <f t="shared" si="2"/>
        <v>0</v>
      </c>
      <c r="X18" s="4"/>
      <c r="Y18" s="4"/>
      <c r="Z18" s="4"/>
      <c r="AA18" s="4"/>
      <c r="AB18" s="4"/>
    </row>
    <row r="19" spans="1:28" s="3" customFormat="1" ht="30" customHeight="1">
      <c r="A19" s="146"/>
      <c r="B19" s="13">
        <v>0</v>
      </c>
      <c r="C19" s="12">
        <f aca="true" t="shared" si="4" ref="C19:F21">ROUND(O39,-2)</f>
        <v>0</v>
      </c>
      <c r="D19" s="12">
        <f t="shared" si="4"/>
        <v>0</v>
      </c>
      <c r="E19" s="12">
        <f t="shared" si="4"/>
        <v>0</v>
      </c>
      <c r="F19" s="12">
        <f t="shared" si="4"/>
        <v>0</v>
      </c>
      <c r="G19" s="14">
        <f>'Annual Cash Budget'!K26</f>
        <v>0</v>
      </c>
      <c r="H19" s="12">
        <f aca="true" t="shared" si="5" ref="H19:K21">ROUND(T39,-2)</f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4"/>
      <c r="M19" s="4"/>
      <c r="N19" s="24">
        <v>-0.1</v>
      </c>
      <c r="O19" s="29">
        <f t="shared" si="2"/>
        <v>0</v>
      </c>
      <c r="P19" s="29">
        <f t="shared" si="2"/>
        <v>0</v>
      </c>
      <c r="Q19" s="29">
        <f t="shared" si="2"/>
        <v>0</v>
      </c>
      <c r="R19" s="29">
        <f t="shared" si="2"/>
        <v>0</v>
      </c>
      <c r="S19" s="29">
        <f t="shared" si="2"/>
        <v>0</v>
      </c>
      <c r="T19" s="29">
        <f t="shared" si="2"/>
        <v>0</v>
      </c>
      <c r="U19" s="29">
        <f t="shared" si="2"/>
        <v>0</v>
      </c>
      <c r="V19" s="29">
        <f t="shared" si="2"/>
        <v>0</v>
      </c>
      <c r="W19" s="29">
        <f t="shared" si="2"/>
        <v>0</v>
      </c>
      <c r="X19" s="4"/>
      <c r="Y19" s="4"/>
      <c r="Z19" s="4"/>
      <c r="AA19" s="4"/>
      <c r="AB19" s="4"/>
    </row>
    <row r="20" spans="1:28" s="3" customFormat="1" ht="30" customHeight="1">
      <c r="A20" s="146"/>
      <c r="B20" s="11">
        <v>0.05</v>
      </c>
      <c r="C20" s="12">
        <f t="shared" si="4"/>
        <v>0</v>
      </c>
      <c r="D20" s="12">
        <f t="shared" si="4"/>
        <v>0</v>
      </c>
      <c r="E20" s="12">
        <f t="shared" si="4"/>
        <v>0</v>
      </c>
      <c r="F20" s="12">
        <f t="shared" si="4"/>
        <v>0</v>
      </c>
      <c r="G20" s="12">
        <f>ROUND(S40,-2)</f>
        <v>0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4"/>
      <c r="M20" s="4"/>
      <c r="N20" s="27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3" customFormat="1" ht="30" customHeight="1">
      <c r="A21" s="146"/>
      <c r="B21" s="15">
        <v>0.1</v>
      </c>
      <c r="C21" s="12">
        <f t="shared" si="4"/>
        <v>0</v>
      </c>
      <c r="D21" s="12">
        <f t="shared" si="4"/>
        <v>0</v>
      </c>
      <c r="E21" s="12">
        <f t="shared" si="4"/>
        <v>0</v>
      </c>
      <c r="F21" s="12">
        <f t="shared" si="4"/>
        <v>0</v>
      </c>
      <c r="G21" s="12">
        <f>ROUND(S41,-2)</f>
        <v>0</v>
      </c>
      <c r="H21" s="12">
        <f t="shared" si="5"/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3" customFormat="1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3" customFormat="1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28" s="3" customFormat="1" ht="15">
      <c r="B24" s="16" t="s">
        <v>39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3" customFormat="1" ht="15">
      <c r="A25" s="4"/>
      <c r="B25" s="4"/>
      <c r="C25" s="4"/>
      <c r="D25" s="4"/>
      <c r="E25" s="17"/>
      <c r="F25" s="17"/>
      <c r="G25" s="4"/>
      <c r="H25" s="4"/>
      <c r="I25" s="4"/>
      <c r="J25" s="4"/>
      <c r="K25" s="4"/>
      <c r="L25" s="4"/>
      <c r="M25" s="4"/>
      <c r="N25" s="19" t="s">
        <v>50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3" customFormat="1" ht="50.2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4"/>
      <c r="M26" s="4"/>
      <c r="N26" s="4" t="s">
        <v>43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5:23" ht="14.25">
      <c r="O27" s="28">
        <v>-2</v>
      </c>
      <c r="P27" s="28">
        <v>-1.5</v>
      </c>
      <c r="Q27" s="28">
        <v>-1</v>
      </c>
      <c r="R27" s="28">
        <v>-0.5</v>
      </c>
      <c r="S27" s="28">
        <v>0</v>
      </c>
      <c r="T27" s="28">
        <v>0.5</v>
      </c>
      <c r="U27" s="28">
        <v>1</v>
      </c>
      <c r="V27" s="28">
        <v>1.5</v>
      </c>
      <c r="W27" s="28">
        <v>2</v>
      </c>
    </row>
    <row r="28" spans="14:23" ht="14.25">
      <c r="N28" s="30">
        <v>0.9</v>
      </c>
      <c r="O28" s="29">
        <f>('Annual Cash Budget'!$K$15*$N$28)+SUM('Annual Cash Budget'!$K$16:$K$23)</f>
        <v>0</v>
      </c>
      <c r="P28" s="29">
        <f>('Annual Cash Budget'!$K$15*$N$28)+SUM('Annual Cash Budget'!$K$16:$K$23)</f>
        <v>0</v>
      </c>
      <c r="Q28" s="29">
        <f>('Annual Cash Budget'!$K$15*$N$28)+SUM('Annual Cash Budget'!$K$16:$K$23)</f>
        <v>0</v>
      </c>
      <c r="R28" s="29">
        <f>('Annual Cash Budget'!$K$15*$N$28)+SUM('Annual Cash Budget'!$K$16:$K$23)</f>
        <v>0</v>
      </c>
      <c r="S28" s="29">
        <f>('Annual Cash Budget'!$K$15*$N$28)+SUM('Annual Cash Budget'!$K$16:$K$23)</f>
        <v>0</v>
      </c>
      <c r="T28" s="29">
        <f>('Annual Cash Budget'!$K$15*$N$28)+SUM('Annual Cash Budget'!$K$16:$K$23)</f>
        <v>0</v>
      </c>
      <c r="U28" s="29">
        <f>('Annual Cash Budget'!$K$15*$N$28)+SUM('Annual Cash Budget'!$K$16:$K$23)</f>
        <v>0</v>
      </c>
      <c r="V28" s="29">
        <f>('Annual Cash Budget'!$K$15*$N$28)+SUM('Annual Cash Budget'!$K$16:$K$23)</f>
        <v>0</v>
      </c>
      <c r="W28" s="29">
        <f>('Annual Cash Budget'!$K$15*$N$28)+SUM('Annual Cash Budget'!$K$16:$K$23)</f>
        <v>0</v>
      </c>
    </row>
    <row r="29" spans="14:23" ht="14.25">
      <c r="N29" s="30">
        <v>0.95</v>
      </c>
      <c r="O29" s="29">
        <f>('Annual Cash Budget'!$K$15*$N$29)+SUM('Annual Cash Budget'!$K$16:$K$23)</f>
        <v>0</v>
      </c>
      <c r="P29" s="29">
        <f>('Annual Cash Budget'!$K$15*$N$29)+SUM('Annual Cash Budget'!$K$16:$K$23)</f>
        <v>0</v>
      </c>
      <c r="Q29" s="29">
        <f>('Annual Cash Budget'!$K$15*$N$29)+SUM('Annual Cash Budget'!$K$16:$K$23)</f>
        <v>0</v>
      </c>
      <c r="R29" s="29">
        <f>('Annual Cash Budget'!$K$15*$N$29)+SUM('Annual Cash Budget'!$K$16:$K$23)</f>
        <v>0</v>
      </c>
      <c r="S29" s="29">
        <f>('Annual Cash Budget'!$K$15*$N$29)+SUM('Annual Cash Budget'!$K$16:$K$23)</f>
        <v>0</v>
      </c>
      <c r="T29" s="29">
        <f>('Annual Cash Budget'!$K$15*$N$29)+SUM('Annual Cash Budget'!$K$16:$K$23)</f>
        <v>0</v>
      </c>
      <c r="U29" s="29">
        <f>('Annual Cash Budget'!$K$15*$N$29)+SUM('Annual Cash Budget'!$K$16:$K$23)</f>
        <v>0</v>
      </c>
      <c r="V29" s="29">
        <f>('Annual Cash Budget'!$K$15*$N$29)+SUM('Annual Cash Budget'!$K$16:$K$23)</f>
        <v>0</v>
      </c>
      <c r="W29" s="29">
        <f>('Annual Cash Budget'!$K$15*$N$29)+SUM('Annual Cash Budget'!$K$16:$K$23)</f>
        <v>0</v>
      </c>
    </row>
    <row r="30" spans="14:23" ht="14.25">
      <c r="N30" s="31">
        <v>0</v>
      </c>
      <c r="O30" s="29">
        <f>'Annual Cash Budget'!$K$24</f>
        <v>0</v>
      </c>
      <c r="P30" s="29">
        <f>'Annual Cash Budget'!$K$24</f>
        <v>0</v>
      </c>
      <c r="Q30" s="29">
        <f>'Annual Cash Budget'!$K$24</f>
        <v>0</v>
      </c>
      <c r="R30" s="29">
        <f>'Annual Cash Budget'!$K$24</f>
        <v>0</v>
      </c>
      <c r="S30" s="29">
        <f>'Annual Cash Budget'!$K$24</f>
        <v>0</v>
      </c>
      <c r="T30" s="29">
        <f>'Annual Cash Budget'!$K$24</f>
        <v>0</v>
      </c>
      <c r="U30" s="29">
        <f>'Annual Cash Budget'!$K$24</f>
        <v>0</v>
      </c>
      <c r="V30" s="29">
        <f>'Annual Cash Budget'!$K$24</f>
        <v>0</v>
      </c>
      <c r="W30" s="29">
        <f>'Annual Cash Budget'!$K$24</f>
        <v>0</v>
      </c>
    </row>
    <row r="31" spans="14:23" ht="14.25">
      <c r="N31" s="30">
        <v>1.05</v>
      </c>
      <c r="O31" s="29">
        <f>('Annual Cash Budget'!$K$15*$N$31)+SUM('Annual Cash Budget'!$K$16:$K$23)</f>
        <v>0</v>
      </c>
      <c r="P31" s="29">
        <f>('Annual Cash Budget'!$K$15*$N$31)+SUM('Annual Cash Budget'!$K$16:$K$23)</f>
        <v>0</v>
      </c>
      <c r="Q31" s="29">
        <f>('Annual Cash Budget'!$K$15*$N$31)+SUM('Annual Cash Budget'!$K$16:$K$23)</f>
        <v>0</v>
      </c>
      <c r="R31" s="29">
        <f>('Annual Cash Budget'!$K$15*$N$31)+SUM('Annual Cash Budget'!$K$16:$K$23)</f>
        <v>0</v>
      </c>
      <c r="S31" s="29">
        <f>('Annual Cash Budget'!$K$15*$N$31)+SUM('Annual Cash Budget'!$K$16:$K$23)</f>
        <v>0</v>
      </c>
      <c r="T31" s="29">
        <f>('Annual Cash Budget'!$K$15*$N$31)+SUM('Annual Cash Budget'!$K$16:$K$23)</f>
        <v>0</v>
      </c>
      <c r="U31" s="29">
        <f>('Annual Cash Budget'!$K$15*$N$31)+SUM('Annual Cash Budget'!$K$16:$K$23)</f>
        <v>0</v>
      </c>
      <c r="V31" s="29">
        <f>('Annual Cash Budget'!$K$15*$N$31)+SUM('Annual Cash Budget'!$K$16:$K$23)</f>
        <v>0</v>
      </c>
      <c r="W31" s="29">
        <f>('Annual Cash Budget'!$K$15*$N$31)+SUM('Annual Cash Budget'!$K$16:$K$23)</f>
        <v>0</v>
      </c>
    </row>
    <row r="32" spans="14:23" ht="14.25">
      <c r="N32" s="30">
        <v>1.1</v>
      </c>
      <c r="O32" s="29">
        <f>('Annual Cash Budget'!$K$15*$N$32)+SUM('Annual Cash Budget'!$K$16:$K$23)</f>
        <v>0</v>
      </c>
      <c r="P32" s="29">
        <f>('Annual Cash Budget'!$K$15*$N$32)+SUM('Annual Cash Budget'!$K$16:$K$23)</f>
        <v>0</v>
      </c>
      <c r="Q32" s="29">
        <f>('Annual Cash Budget'!$K$15*$N$32)+SUM('Annual Cash Budget'!$K$16:$K$23)</f>
        <v>0</v>
      </c>
      <c r="R32" s="29">
        <f>('Annual Cash Budget'!$K$15*$N$32)+SUM('Annual Cash Budget'!$K$16:$K$23)</f>
        <v>0</v>
      </c>
      <c r="S32" s="29">
        <f>('Annual Cash Budget'!$K$15*$N$32)+SUM('Annual Cash Budget'!$K$16:$K$23)</f>
        <v>0</v>
      </c>
      <c r="T32" s="29">
        <f>('Annual Cash Budget'!$K$15*$N$32)+SUM('Annual Cash Budget'!$K$16:$K$23)</f>
        <v>0</v>
      </c>
      <c r="U32" s="29">
        <f>('Annual Cash Budget'!$K$15*$N$32)+SUM('Annual Cash Budget'!$K$16:$K$23)</f>
        <v>0</v>
      </c>
      <c r="V32" s="29">
        <f>('Annual Cash Budget'!$K$15*$N$32)+SUM('Annual Cash Budget'!$K$16:$K$23)</f>
        <v>0</v>
      </c>
      <c r="W32" s="29">
        <f>('Annual Cash Budget'!$K$15*$N$32)+SUM('Annual Cash Budget'!$K$16:$K$23)</f>
        <v>0</v>
      </c>
    </row>
    <row r="33" spans="14:15" ht="14.25">
      <c r="N33" s="27"/>
      <c r="O33" s="25"/>
    </row>
    <row r="35" ht="14.25">
      <c r="N35" s="27" t="s">
        <v>42</v>
      </c>
    </row>
    <row r="36" spans="15:23" ht="14.25">
      <c r="O36" s="28">
        <v>-2</v>
      </c>
      <c r="P36" s="28">
        <v>-1.5</v>
      </c>
      <c r="Q36" s="28">
        <v>-1</v>
      </c>
      <c r="R36" s="28">
        <v>-0.5</v>
      </c>
      <c r="S36" s="28">
        <v>0</v>
      </c>
      <c r="T36" s="28">
        <v>0.5</v>
      </c>
      <c r="U36" s="28">
        <v>1</v>
      </c>
      <c r="V36" s="28">
        <v>1.5</v>
      </c>
      <c r="W36" s="28">
        <v>2</v>
      </c>
    </row>
    <row r="37" spans="14:23" ht="14.25">
      <c r="N37" s="30" t="s">
        <v>45</v>
      </c>
      <c r="O37" s="29">
        <f>$O$7-O28</f>
        <v>0</v>
      </c>
      <c r="P37" s="29">
        <f>$P$7-P28</f>
        <v>0</v>
      </c>
      <c r="Q37" s="29">
        <f>$Q$7-Q28</f>
        <v>0</v>
      </c>
      <c r="R37" s="29">
        <f>$R$7-R28</f>
        <v>0</v>
      </c>
      <c r="S37" s="29">
        <f>$S$7-S28</f>
        <v>0</v>
      </c>
      <c r="T37" s="29">
        <f>$T$7-T28</f>
        <v>0</v>
      </c>
      <c r="U37" s="29">
        <f>$U$7-U28</f>
        <v>0</v>
      </c>
      <c r="V37" s="29">
        <f>$V$7-V28</f>
        <v>0</v>
      </c>
      <c r="W37" s="29">
        <f>$W$7-W28</f>
        <v>0</v>
      </c>
    </row>
    <row r="38" spans="14:23" ht="14.25">
      <c r="N38" s="30" t="s">
        <v>46</v>
      </c>
      <c r="O38" s="29">
        <f>$O$7-O29</f>
        <v>0</v>
      </c>
      <c r="P38" s="29">
        <f>$P$7-P29</f>
        <v>0</v>
      </c>
      <c r="Q38" s="29">
        <f>$Q$7-Q29</f>
        <v>0</v>
      </c>
      <c r="R38" s="29">
        <f>$R$7-R29</f>
        <v>0</v>
      </c>
      <c r="S38" s="29">
        <f>$S$7-S29</f>
        <v>0</v>
      </c>
      <c r="T38" s="29">
        <f>$T$7-T29</f>
        <v>0</v>
      </c>
      <c r="U38" s="29">
        <f>$U$7-U29</f>
        <v>0</v>
      </c>
      <c r="V38" s="29">
        <f>$V$7-V29</f>
        <v>0</v>
      </c>
      <c r="W38" s="29">
        <f>$W$7-W29</f>
        <v>0</v>
      </c>
    </row>
    <row r="39" spans="14:23" ht="14.25">
      <c r="N39" s="31" t="s">
        <v>47</v>
      </c>
      <c r="O39" s="29">
        <f>$O$7-O30</f>
        <v>0</v>
      </c>
      <c r="P39" s="29">
        <f>$P$7-P30</f>
        <v>0</v>
      </c>
      <c r="Q39" s="29">
        <f>$Q$7-Q30</f>
        <v>0</v>
      </c>
      <c r="R39" s="29">
        <f>$R$7-R30</f>
        <v>0</v>
      </c>
      <c r="S39" s="29">
        <f>$S$7-S30</f>
        <v>0</v>
      </c>
      <c r="T39" s="29">
        <f>$T$7-T30</f>
        <v>0</v>
      </c>
      <c r="U39" s="29">
        <f>$U$7-U30</f>
        <v>0</v>
      </c>
      <c r="V39" s="29">
        <f>$V$7-V30</f>
        <v>0</v>
      </c>
      <c r="W39" s="29">
        <f>$W$7-W30</f>
        <v>0</v>
      </c>
    </row>
    <row r="40" spans="14:23" ht="14.25">
      <c r="N40" s="30" t="s">
        <v>48</v>
      </c>
      <c r="O40" s="29">
        <f>$O$7-O31</f>
        <v>0</v>
      </c>
      <c r="P40" s="29">
        <f>$P$7-P31</f>
        <v>0</v>
      </c>
      <c r="Q40" s="29">
        <f>$Q$7-Q31</f>
        <v>0</v>
      </c>
      <c r="R40" s="29">
        <f>$R$7-R31</f>
        <v>0</v>
      </c>
      <c r="S40" s="29">
        <f>$S$7-S31</f>
        <v>0</v>
      </c>
      <c r="T40" s="29">
        <f>$T$7-T31</f>
        <v>0</v>
      </c>
      <c r="U40" s="29">
        <f>$U$7-U31</f>
        <v>0</v>
      </c>
      <c r="V40" s="29">
        <f>$V$7-V31</f>
        <v>0</v>
      </c>
      <c r="W40" s="29">
        <f>$W$7-W31</f>
        <v>0</v>
      </c>
    </row>
    <row r="41" spans="14:23" ht="14.25">
      <c r="N41" s="30" t="s">
        <v>49</v>
      </c>
      <c r="O41" s="29">
        <f>$O$7-O32</f>
        <v>0</v>
      </c>
      <c r="P41" s="29">
        <f>$P$7-P32</f>
        <v>0</v>
      </c>
      <c r="Q41" s="29">
        <f>$Q$7-Q32</f>
        <v>0</v>
      </c>
      <c r="R41" s="29">
        <f>$R$7-R32</f>
        <v>0</v>
      </c>
      <c r="S41" s="29">
        <f>$S$7-S32</f>
        <v>0</v>
      </c>
      <c r="T41" s="29">
        <f>$T$7-T32</f>
        <v>0</v>
      </c>
      <c r="U41" s="29">
        <f>$U$7-U32</f>
        <v>0</v>
      </c>
      <c r="V41" s="29">
        <f>$V$7-V32</f>
        <v>0</v>
      </c>
      <c r="W41" s="29">
        <f>$W$7-W32</f>
        <v>0</v>
      </c>
    </row>
    <row r="49" spans="15:23" ht="14.25">
      <c r="O49" s="29"/>
      <c r="P49" s="29"/>
      <c r="Q49" s="29"/>
      <c r="R49" s="29"/>
      <c r="S49" s="29"/>
      <c r="T49" s="29"/>
      <c r="U49" s="29"/>
      <c r="V49" s="29"/>
      <c r="W49" s="29"/>
    </row>
  </sheetData>
  <sheetProtection password="DBAD" sheet="1" selectLockedCells="1"/>
  <mergeCells count="6">
    <mergeCell ref="A1:K1"/>
    <mergeCell ref="A26:K26"/>
    <mergeCell ref="C3:K3"/>
    <mergeCell ref="A5:A9"/>
    <mergeCell ref="C15:K15"/>
    <mergeCell ref="A17:A21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Bird</dc:creator>
  <cp:keywords/>
  <dc:description/>
  <cp:lastModifiedBy>Sarah Brown</cp:lastModifiedBy>
  <cp:lastPrinted>2016-07-13T23:40:25Z</cp:lastPrinted>
  <dcterms:created xsi:type="dcterms:W3CDTF">2013-10-13T23:23:31Z</dcterms:created>
  <dcterms:modified xsi:type="dcterms:W3CDTF">2022-03-20T06:34:46Z</dcterms:modified>
  <cp:category/>
  <cp:version/>
  <cp:contentType/>
  <cp:contentStatus/>
</cp:coreProperties>
</file>