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824" activeTab="1"/>
  </bookViews>
  <sheets>
    <sheet name="Instructions" sheetId="1" r:id="rId1"/>
    <sheet name="Step 1 - Annual Cash Budget" sheetId="2" r:id="rId2"/>
    <sheet name="Step 2 - Sensitivity Table" sheetId="3" r:id="rId3"/>
    <sheet name="Appendix A - Detail Exp Sheet" sheetId="4" r:id="rId4"/>
    <sheet name="Appendix B - Graphs Worksheet" sheetId="5" r:id="rId5"/>
    <sheet name="Helpful Tips" sheetId="6" r:id="rId6"/>
  </sheets>
  <definedNames>
    <definedName name="_xlnm.Print_Area" localSheetId="3">'Appendix A - Detail Exp Sheet'!$A$1:$E$116</definedName>
    <definedName name="_xlnm.Print_Area" localSheetId="4">'Appendix B - Graphs Worksheet'!$A$1:$E$24</definedName>
    <definedName name="_xlnm.Print_Area" localSheetId="5">'Helpful Tips'!$A$1:$H$17</definedName>
    <definedName name="_xlnm.Print_Area" localSheetId="1">'Step 1 - Annual Cash Budget'!$A$1:$AA$57</definedName>
    <definedName name="_xlnm.Print_Area" localSheetId="2">'Step 2 - Sensitivity Table'!$A$1:$K$27</definedName>
  </definedNames>
  <calcPr fullCalcOnLoad="1"/>
</workbook>
</file>

<file path=xl/comments2.xml><?xml version="1.0" encoding="utf-8"?>
<comments xmlns="http://schemas.openxmlformats.org/spreadsheetml/2006/main">
  <authors>
    <author>fishera</author>
    <author>Anne Bird</author>
  </authors>
  <commentList>
    <comment ref="A14" authorId="0">
      <text>
        <r>
          <rPr>
            <sz val="8"/>
            <rFont val="Tahoma"/>
            <family val="2"/>
          </rPr>
          <t>If already taxed then do not include when estimating tax below.</t>
        </r>
      </text>
    </comment>
    <comment ref="A17" authorId="1">
      <text>
        <r>
          <rPr>
            <sz val="8"/>
            <rFont val="Arial"/>
            <family val="2"/>
          </rPr>
          <t>If already taxed then do not include when estimating tax below.</t>
        </r>
      </text>
    </comment>
  </commentList>
</comments>
</file>

<file path=xl/comments3.xml><?xml version="1.0" encoding="utf-8"?>
<comments xmlns="http://schemas.openxmlformats.org/spreadsheetml/2006/main">
  <authors>
    <author>Angie Fisher</author>
  </authors>
  <commentList>
    <comment ref="N25" authorId="0">
      <text>
        <r>
          <rPr>
            <b/>
            <sz val="9"/>
            <rFont val="Tahoma"/>
            <family val="2"/>
          </rPr>
          <t>Angie Fisher:</t>
        </r>
        <r>
          <rPr>
            <sz val="9"/>
            <rFont val="Tahoma"/>
            <family val="2"/>
          </rPr>
          <t xml:space="preserve">
Cash surplus or deficit scenarios use the dairy income from the production table above - i.e. row 7 which has different payout scenarios with no change to production.</t>
        </r>
      </text>
    </comment>
  </commentList>
</comments>
</file>

<file path=xl/comments4.xml><?xml version="1.0" encoding="utf-8"?>
<comments xmlns="http://schemas.openxmlformats.org/spreadsheetml/2006/main">
  <authors>
    <author>Anne Bird</author>
  </authors>
  <commentList>
    <comment ref="B3" authorId="0">
      <text>
        <r>
          <rPr>
            <sz val="8"/>
            <rFont val="Arial"/>
            <family val="2"/>
          </rPr>
          <t>You may enter amounts directly into the "$ Total" column without using the calculations.</t>
        </r>
        <r>
          <rPr>
            <sz val="9"/>
            <rFont val="Tahoma"/>
            <family val="2"/>
          </rPr>
          <t xml:space="preserve">
</t>
        </r>
      </text>
    </comment>
    <comment ref="B59" authorId="0">
      <text>
        <r>
          <rPr>
            <sz val="8"/>
            <rFont val="Arial"/>
            <family val="2"/>
          </rPr>
          <t>You may enter amounts directly into the "$ Total" column without using the calculations.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<sst xmlns="http://schemas.openxmlformats.org/spreadsheetml/2006/main" count="225" uniqueCount="201">
  <si>
    <t>Annual Cash Budget</t>
  </si>
  <si>
    <t>Farm Details:</t>
  </si>
  <si>
    <t>Income</t>
  </si>
  <si>
    <t>Dairy Cash Income</t>
  </si>
  <si>
    <t>Net Dairy Cash Income</t>
  </si>
  <si>
    <t>Total Income</t>
  </si>
  <si>
    <t>Expenses</t>
  </si>
  <si>
    <t>Farm dairy</t>
  </si>
  <si>
    <t>Young and dry stock grazing</t>
  </si>
  <si>
    <t>Winter cow grazing</t>
  </si>
  <si>
    <t>Irrigation</t>
  </si>
  <si>
    <t>Name:</t>
  </si>
  <si>
    <t>Budget Period</t>
  </si>
  <si>
    <t>to</t>
  </si>
  <si>
    <t>kgMS</t>
  </si>
  <si>
    <t>cows</t>
  </si>
  <si>
    <t>ha</t>
  </si>
  <si>
    <t>kgMS/cow</t>
  </si>
  <si>
    <t>kgMS/ha</t>
  </si>
  <si>
    <t>cows/ha</t>
  </si>
  <si>
    <t>$ Total</t>
  </si>
  <si>
    <t>$/kgMS</t>
  </si>
  <si>
    <t>$/cow</t>
  </si>
  <si>
    <t>$/ha</t>
  </si>
  <si>
    <t>Share of milk cheque received</t>
  </si>
  <si>
    <r>
      <t xml:space="preserve">Milk Solids </t>
    </r>
    <r>
      <rPr>
        <sz val="8"/>
        <color indexed="8"/>
        <rFont val="Arial"/>
        <family val="2"/>
      </rPr>
      <t>retrospective</t>
    </r>
  </si>
  <si>
    <r>
      <t xml:space="preserve">Milk Solids        </t>
    </r>
    <r>
      <rPr>
        <sz val="8"/>
        <color indexed="8"/>
        <rFont val="Arial"/>
        <family val="2"/>
      </rPr>
      <t>advance</t>
    </r>
  </si>
  <si>
    <r>
      <t xml:space="preserve">Milk Solids        </t>
    </r>
    <r>
      <rPr>
        <sz val="8"/>
        <color indexed="8"/>
        <rFont val="Arial"/>
        <family val="2"/>
      </rPr>
      <t>dividend</t>
    </r>
  </si>
  <si>
    <t>kgMS   x   $</t>
  </si>
  <si>
    <t>shares   x  $</t>
  </si>
  <si>
    <t>/kgMS</t>
  </si>
  <si>
    <t>/kgMs</t>
  </si>
  <si>
    <t>/share</t>
  </si>
  <si>
    <r>
      <t xml:space="preserve">Net livestock sales </t>
    </r>
    <r>
      <rPr>
        <sz val="8"/>
        <color indexed="8"/>
        <rFont val="Arial"/>
        <family val="2"/>
      </rPr>
      <t>(calves + culls + other - purchases)</t>
    </r>
  </si>
  <si>
    <t>Wages</t>
  </si>
  <si>
    <t>Animal health</t>
  </si>
  <si>
    <t>Breeding and herd improvement</t>
  </si>
  <si>
    <r>
      <t xml:space="preserve">Electricity </t>
    </r>
    <r>
      <rPr>
        <sz val="8"/>
        <color indexed="8"/>
        <rFont val="Arial"/>
        <family val="2"/>
      </rPr>
      <t>(farm dairy, water supply)</t>
    </r>
  </si>
  <si>
    <t>Supplements purchased</t>
  </si>
  <si>
    <t>Weed and pest</t>
  </si>
  <si>
    <t>Vehicles and fuel</t>
  </si>
  <si>
    <t>Regrassing and cropping</t>
  </si>
  <si>
    <t>Freight and general farm expenses</t>
  </si>
  <si>
    <t>Insurance</t>
  </si>
  <si>
    <t>ACC</t>
  </si>
  <si>
    <t>Rates</t>
  </si>
  <si>
    <t>Total Farm Working Expenses</t>
  </si>
  <si>
    <t>Overdraft Interest</t>
  </si>
  <si>
    <t>Term Interest (mortgage)</t>
  </si>
  <si>
    <t>Principal Repayments</t>
  </si>
  <si>
    <t>Drawings</t>
  </si>
  <si>
    <t>Total Expenses</t>
  </si>
  <si>
    <t>Cash Surplus / Deficit</t>
  </si>
  <si>
    <t>$/kgMs</t>
  </si>
  <si>
    <r>
      <t xml:space="preserve">Supplements made </t>
    </r>
    <r>
      <rPr>
        <sz val="8"/>
        <color indexed="8"/>
        <rFont val="Arial"/>
        <family val="2"/>
      </rPr>
      <t>(incl. Contractors)</t>
    </r>
  </si>
  <si>
    <r>
      <t xml:space="preserve">Fertiliser </t>
    </r>
    <r>
      <rPr>
        <sz val="8"/>
        <color indexed="8"/>
        <rFont val="Arial"/>
        <family val="2"/>
      </rPr>
      <t>(incl. N)</t>
    </r>
  </si>
  <si>
    <r>
      <t xml:space="preserve">R&amp;M </t>
    </r>
    <r>
      <rPr>
        <sz val="8"/>
        <color indexed="8"/>
        <rFont val="Arial"/>
        <family val="2"/>
      </rPr>
      <t>(land, buildings, plant, machinery)</t>
    </r>
  </si>
  <si>
    <r>
      <t xml:space="preserve">Administration </t>
    </r>
    <r>
      <rPr>
        <sz val="8"/>
        <color indexed="8"/>
        <rFont val="Arial"/>
        <family val="2"/>
      </rPr>
      <t>e.g. accountant, consultant, phone</t>
    </r>
  </si>
  <si>
    <r>
      <t xml:space="preserve">Other expenses </t>
    </r>
    <r>
      <rPr>
        <sz val="8"/>
        <color indexed="8"/>
        <rFont val="Arial"/>
        <family val="2"/>
      </rPr>
      <t>e.g. non-dairy expenses, off-farm expenses</t>
    </r>
  </si>
  <si>
    <r>
      <t xml:space="preserve">Rent </t>
    </r>
    <r>
      <rPr>
        <sz val="8"/>
        <color indexed="8"/>
        <rFont val="Arial"/>
        <family val="2"/>
      </rPr>
      <t>e.g. milking, land lease (excludes run-off), cow lease</t>
    </r>
  </si>
  <si>
    <r>
      <t>Capital transactions</t>
    </r>
    <r>
      <rPr>
        <sz val="8"/>
        <color indexed="8"/>
        <rFont val="Arial"/>
        <family val="2"/>
      </rPr>
      <t xml:space="preserve"> (purchases less sales e.g. land, shares, machinery)</t>
    </r>
  </si>
  <si>
    <r>
      <rPr>
        <b/>
        <sz val="8"/>
        <color indexed="50"/>
        <rFont val="Arial"/>
        <family val="2"/>
      </rPr>
      <t>* Estimating Tax</t>
    </r>
    <r>
      <rPr>
        <sz val="8"/>
        <color indexed="9"/>
        <rFont val="Arial"/>
        <family val="2"/>
      </rPr>
      <t xml:space="preserve">
  </t>
    </r>
    <r>
      <rPr>
        <b/>
        <sz val="8"/>
        <color indexed="9"/>
        <rFont val="Arial"/>
        <family val="2"/>
      </rPr>
      <t>Taxable profit / loss = Total Income - FWE - other expenses - rent - interest - depreciation
  Estimated tax payment / refund = Taxable profit / loss x estimated tax rate
  Ask your accountant as this is an estimate only. It does not allow for other adjustments e.g. livestock valuation.</t>
    </r>
  </si>
  <si>
    <t>Use the Detail Expense Worksheet in the Appendix if you prefer (note this will not update the expenses sheet below)</t>
  </si>
  <si>
    <t>Detail Expense Worksheet</t>
  </si>
  <si>
    <t>Calculations</t>
  </si>
  <si>
    <t>Comments</t>
  </si>
  <si>
    <t>Weekly rate $</t>
  </si>
  <si>
    <t>x no. Weeks</t>
  </si>
  <si>
    <t>Fulltime</t>
  </si>
  <si>
    <t>Relief milker</t>
  </si>
  <si>
    <t>Casual worker</t>
  </si>
  <si>
    <t>Cost per item</t>
  </si>
  <si>
    <t>Dry cow therapy</t>
  </si>
  <si>
    <t>Mastitis treatments</t>
  </si>
  <si>
    <t>Lepto vaccination</t>
  </si>
  <si>
    <t>Zinc treatments</t>
  </si>
  <si>
    <t>Lice</t>
  </si>
  <si>
    <t>Drench</t>
  </si>
  <si>
    <t>Penicillin</t>
  </si>
  <si>
    <t>Bloat treatment</t>
  </si>
  <si>
    <t>Vaccines</t>
  </si>
  <si>
    <t>Minerals</t>
  </si>
  <si>
    <t>Breding and herd improvement</t>
  </si>
  <si>
    <t>Artificial Insemination</t>
  </si>
  <si>
    <t>Herd testing</t>
  </si>
  <si>
    <t>Leased Bulls</t>
  </si>
  <si>
    <t>Pregnancy testing</t>
  </si>
  <si>
    <t>x no. Cows</t>
  </si>
  <si>
    <t>Supplements made (incl. Contractors)</t>
  </si>
  <si>
    <t>$ Cost per unit</t>
  </si>
  <si>
    <t>Maize silage</t>
  </si>
  <si>
    <t>Grass silage (pit)</t>
  </si>
  <si>
    <t>Grass silage (baled)</t>
  </si>
  <si>
    <t>Maize</t>
  </si>
  <si>
    <t>PKE</t>
  </si>
  <si>
    <t>Meals / concentrates</t>
  </si>
  <si>
    <t>x no. Units</t>
  </si>
  <si>
    <t>Fertiliser (incl. N)</t>
  </si>
  <si>
    <t>Tonnes</t>
  </si>
  <si>
    <t>x $/tonne</t>
  </si>
  <si>
    <t>Spring</t>
  </si>
  <si>
    <t>Autumn</t>
  </si>
  <si>
    <t>Lime</t>
  </si>
  <si>
    <t>Nitrogen</t>
  </si>
  <si>
    <t>Soil tests</t>
  </si>
  <si>
    <t>Regrassing &amp; cropping</t>
  </si>
  <si>
    <t>Pasture renewal (seed, spray, cultivation, contractor)</t>
  </si>
  <si>
    <t>Winter crop</t>
  </si>
  <si>
    <t>$ / ha</t>
  </si>
  <si>
    <t>x no. Ha</t>
  </si>
  <si>
    <t xml:space="preserve">Vehicles &amp; fuel </t>
  </si>
  <si>
    <t>Enter item x quantity or totals</t>
  </si>
  <si>
    <t>Tractor maintenance</t>
  </si>
  <si>
    <t>Bike maintenance</t>
  </si>
  <si>
    <t>Ute maintenance</t>
  </si>
  <si>
    <t>Diesel</t>
  </si>
  <si>
    <t>Petrol</t>
  </si>
  <si>
    <t>WOFs, regos and Road User Charges</t>
  </si>
  <si>
    <t>R&amp;M (land, buildings, plant, machinery)</t>
  </si>
  <si>
    <t>Shed, yards, tanker track</t>
  </si>
  <si>
    <t>Races</t>
  </si>
  <si>
    <t>Fences</t>
  </si>
  <si>
    <t>Troughs &amp; water supply</t>
  </si>
  <si>
    <t>Buildings</t>
  </si>
  <si>
    <t>Milk plant maintenance</t>
  </si>
  <si>
    <t>Administration</t>
  </si>
  <si>
    <t>Protective clothing</t>
  </si>
  <si>
    <t>Freight</t>
  </si>
  <si>
    <t>Dog and horse feed</t>
  </si>
  <si>
    <t>Accountant</t>
  </si>
  <si>
    <t>Farm consultant</t>
  </si>
  <si>
    <t>Phone / communication</t>
  </si>
  <si>
    <t>Lawyer</t>
  </si>
  <si>
    <t>Postage</t>
  </si>
  <si>
    <t>Newspapers / stationery</t>
  </si>
  <si>
    <t>Resource consent fees</t>
  </si>
  <si>
    <t>Production</t>
  </si>
  <si>
    <t>Farm working expenses</t>
  </si>
  <si>
    <t xml:space="preserve"> Cash surplus / deficit sensitivity table</t>
  </si>
  <si>
    <t>Payout</t>
  </si>
  <si>
    <r>
      <t xml:space="preserve">Based on Annual Cash Budget changes to production and payout. Table displays Cash surplus or deficit scenarios. </t>
    </r>
    <r>
      <rPr>
        <b/>
        <sz val="10"/>
        <color indexed="8"/>
        <rFont val="Arial"/>
        <family val="2"/>
      </rPr>
      <t>Tax is not taken into account and will vary.</t>
    </r>
  </si>
  <si>
    <r>
      <t xml:space="preserve">Based on Annual Cash Budget changes to FWEs and payout. Table displays Cash surplus or deficit scenarios. </t>
    </r>
    <r>
      <rPr>
        <b/>
        <sz val="10"/>
        <color indexed="8"/>
        <rFont val="Arial"/>
        <family val="2"/>
      </rPr>
      <t>Tax is not taken into account and will vary.</t>
    </r>
  </si>
  <si>
    <t>Total income scenarios for production and payout</t>
  </si>
  <si>
    <t>Total expenses</t>
  </si>
  <si>
    <t>Cash surplus / deficit scenarios</t>
  </si>
  <si>
    <t>Farm working expenses variance</t>
  </si>
  <si>
    <r>
      <t xml:space="preserve">Tax  </t>
    </r>
    <r>
      <rPr>
        <b/>
        <sz val="9"/>
        <color indexed="50"/>
        <rFont val="Arial"/>
        <family val="2"/>
      </rPr>
      <t>* Ask accountant or see estimate formula below</t>
    </r>
  </si>
  <si>
    <t>Tips &amp; Tricks</t>
  </si>
  <si>
    <t xml:space="preserve"> </t>
  </si>
  <si>
    <t>Hints for the Forecast budget</t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</si>
  <si>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Copy any of the budget sheets by right-clicking on the tab and selecting move or copy, click copy and move to the end of the workbook</t>
    </r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</si>
  <si>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If you want to test scenarios or budget for more seasons try saving the spreadsheet with a different name so you don’t lose the figures in this one</t>
    </r>
  </si>
  <si>
    <t xml:space="preserve">   This workbook contains (as per sheet tabs):</t>
  </si>
  <si>
    <t xml:space="preserve">   -  Annual Cash Budget</t>
  </si>
  <si>
    <t xml:space="preserve">   -  Sensitivity Table</t>
  </si>
  <si>
    <t xml:space="preserve">   -  Helpful Tips</t>
  </si>
  <si>
    <t>NOTE:</t>
  </si>
  <si>
    <t xml:space="preserve">   -  Appendix A - Detail Expense Sheet</t>
  </si>
  <si>
    <t>Appendix A - Detail Expense Sheet</t>
  </si>
  <si>
    <t>Check Total</t>
  </si>
  <si>
    <t>Click here to view a pie chart of Total Expenses</t>
  </si>
  <si>
    <t>Pie Categories</t>
  </si>
  <si>
    <t>Pie data</t>
  </si>
  <si>
    <t>Other Income (incurring GST) e.g. contracting, non-dairy income</t>
  </si>
  <si>
    <t>Other dairy income (incurring GST) e.g.colostrum</t>
  </si>
  <si>
    <t>Other tax paid income e.g. off-farm salaries or wages</t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</si>
  <si>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Dairy Income and Other types of income are split in the budget so the Dairy Operation may be analysed on its own.</t>
    </r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</si>
  <si>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See your accountant if you need to clarify a type of income and whether tax has been paid or needs to be accounted for.</t>
    </r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</si>
  <si>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"Other Dairy Income incurring GST" will have GST calculated in the forecast budget (Step 4).E.g. colostrum.</t>
    </r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</si>
  <si>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"Other tax paid Income" is excluded from GST calculations in the forecast budget. E.g. off-farm salaries &amp; wages, inheritance, income equalisation</t>
    </r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</si>
  <si>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"Other  Income incurring GST" will have GST calculated in the forecast budget. E.g. contracting, non-dairy such as drystock, other enterprises</t>
    </r>
  </si>
  <si>
    <t>Types of Income</t>
  </si>
  <si>
    <t>Extra tips</t>
  </si>
  <si>
    <t>Red triangles, in the corners of  cells, indicate further instructions. Hover your mouse over the cell to reveal the tip.</t>
  </si>
  <si>
    <t>NOTE: These figures won't transfer to the Annual Cash Budget.</t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</si>
  <si>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The password for the workbook is "budget". You may change names or add rows. </t>
    </r>
    <r>
      <rPr>
        <b/>
        <sz val="9"/>
        <color indexed="8"/>
        <rFont val="Arial"/>
        <family val="2"/>
      </rPr>
      <t>Warning: adding lines may affect calculations!</t>
    </r>
  </si>
  <si>
    <r>
      <rPr>
        <sz val="12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"Other Dairy Income (tax paid)" is excluded from GST calculations in the forecast budget (Step 4). E.g. rental cottages, rebates.</t>
    </r>
  </si>
  <si>
    <r>
      <t xml:space="preserve">Milk Solids  Previous season </t>
    </r>
    <r>
      <rPr>
        <sz val="8"/>
        <color indexed="8"/>
        <rFont val="Arial"/>
        <family val="2"/>
      </rPr>
      <t>May production and advance on season</t>
    </r>
  </si>
  <si>
    <t>Other dairy income (tax paid) e.g. farm cottage rent, rebates</t>
  </si>
  <si>
    <t>Annual Budgets - Instructions</t>
  </si>
  <si>
    <t xml:space="preserve">   -  Appendix B - Graph</t>
  </si>
  <si>
    <t>Step 1 - Annual Cash Budget</t>
  </si>
  <si>
    <t>Step 2 - Sensitivity Table</t>
  </si>
  <si>
    <t>Appendix B - Graph Sheet</t>
  </si>
  <si>
    <t xml:space="preserve">Tips </t>
  </si>
  <si>
    <r>
      <t xml:space="preserve">This workbook has been locked, if you want to unlock the cells use the password </t>
    </r>
    <r>
      <rPr>
        <b/>
        <sz val="9"/>
        <color indexed="8"/>
        <rFont val="Arial"/>
        <family val="2"/>
      </rPr>
      <t>'budget'</t>
    </r>
    <r>
      <rPr>
        <sz val="9"/>
        <color indexed="8"/>
        <rFont val="Arial"/>
        <family val="2"/>
      </rPr>
      <t xml:space="preserve"> to unprotect the sheet</t>
    </r>
  </si>
  <si>
    <r>
      <rPr>
        <sz val="9"/>
        <color indexed="8"/>
        <rFont val="Wingdings"/>
        <family val="0"/>
      </rPr>
      <t xml:space="preserve"> </t>
    </r>
    <r>
      <rPr>
        <sz val="9"/>
        <color indexed="8"/>
        <rFont val="Arial"/>
        <family val="2"/>
      </rPr>
      <t xml:space="preserve">Cash budget for one season calculating a cash surplus or deficit
</t>
    </r>
    <r>
      <rPr>
        <sz val="9"/>
        <color indexed="8"/>
        <rFont val="Wingdings"/>
        <family val="0"/>
      </rPr>
      <t xml:space="preserve"> </t>
    </r>
    <r>
      <rPr>
        <sz val="9"/>
        <color indexed="8"/>
        <rFont val="Arial"/>
        <family val="2"/>
      </rPr>
      <t xml:space="preserve">Complete the Farm details at the top of the budget as well as your share of milk income
</t>
    </r>
    <r>
      <rPr>
        <sz val="9"/>
        <color indexed="8"/>
        <rFont val="Wingdings"/>
        <family val="0"/>
      </rPr>
      <t xml:space="preserve"> </t>
    </r>
    <r>
      <rPr>
        <sz val="9"/>
        <color indexed="8"/>
        <rFont val="Arial"/>
        <family val="2"/>
      </rPr>
      <t>These are cash budgets but to estimate tax you need to consider depreciation, see the formula for estimating tax at the bottom of the            Annual Cash Budget.</t>
    </r>
  </si>
  <si>
    <r>
      <rPr>
        <sz val="9"/>
        <color indexed="8"/>
        <rFont val="Wingdings"/>
        <family val="0"/>
      </rPr>
      <t></t>
    </r>
    <r>
      <rPr>
        <sz val="11.7"/>
        <color indexed="8"/>
        <rFont val="Arial"/>
        <family val="2"/>
      </rPr>
      <t xml:space="preserve">   </t>
    </r>
    <r>
      <rPr>
        <sz val="9"/>
        <color indexed="8"/>
        <rFont val="Arial"/>
        <family val="2"/>
      </rPr>
      <t>The sensitivity table automatically calculates changes to the cash surplus (or deficit) from the Annual Cash Budget.</t>
    </r>
  </si>
  <si>
    <r>
      <rPr>
        <sz val="9"/>
        <color indexed="8"/>
        <rFont val="Wingdings"/>
        <family val="0"/>
      </rPr>
      <t xml:space="preserve"> </t>
    </r>
    <r>
      <rPr>
        <sz val="9"/>
        <color indexed="8"/>
        <rFont val="Arial"/>
        <family val="2"/>
      </rPr>
      <t>You can use the this worksheet to calculate your expenses in greater detail. Appendix A does not automatically update the Annual Cash Budget sheet. However you can link the sheets if you wish to.</t>
    </r>
  </si>
  <si>
    <r>
      <rPr>
        <sz val="9"/>
        <color indexed="8"/>
        <rFont val="Wingdings"/>
        <family val="0"/>
      </rPr>
      <t xml:space="preserve"> </t>
    </r>
    <r>
      <rPr>
        <sz val="9"/>
        <color indexed="8"/>
        <rFont val="Arial"/>
        <family val="2"/>
      </rPr>
      <t>Pie graph of total working expenses</t>
    </r>
  </si>
  <si>
    <r>
      <rPr>
        <sz val="9"/>
        <color indexed="8"/>
        <rFont val="Wingdings"/>
        <family val="0"/>
      </rPr>
      <t></t>
    </r>
    <r>
      <rPr>
        <sz val="11.7"/>
        <color indexed="8"/>
        <rFont val="Arial"/>
        <family val="2"/>
      </rPr>
      <t xml:space="preserve">   </t>
    </r>
    <r>
      <rPr>
        <sz val="9"/>
        <color indexed="8"/>
        <rFont val="Arial"/>
        <family val="2"/>
      </rPr>
      <t>Some additional help for getting the most out of the budgets and troubleshooting</t>
    </r>
  </si>
  <si>
    <r>
      <rPr>
        <sz val="9"/>
        <color indexed="8"/>
        <rFont val="Wingdings"/>
        <family val="0"/>
      </rPr>
      <t></t>
    </r>
    <r>
      <rPr>
        <sz val="9"/>
        <color indexed="8"/>
        <rFont val="Arial"/>
        <family val="2"/>
      </rPr>
      <t xml:space="preserve">     If you need further help contact 0800 4 DAIRYNZ</t>
    </r>
  </si>
  <si>
    <t>Graph Worksheet</t>
  </si>
  <si>
    <t xml:space="preserve"> -10% FEW</t>
  </si>
  <si>
    <t xml:space="preserve"> -5% FEW</t>
  </si>
  <si>
    <t xml:space="preserve"> 0 change FEW</t>
  </si>
  <si>
    <t xml:space="preserve"> 5% increase FEW</t>
  </si>
  <si>
    <t xml:space="preserve"> 10% increase FEW</t>
  </si>
  <si>
    <t>Farm working expenses variance and change to surplus/deficit</t>
  </si>
  <si>
    <t>Support Block lease</t>
  </si>
  <si>
    <t>Assumption/comments: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</si>
</sst>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"/>
    <numFmt numFmtId="166" formatCode="&quot;$&quot;#,##0.00"/>
    <numFmt numFmtId="167" formatCode="#,##0_ ;[Red]\-#,##0\ "/>
    <numFmt numFmtId="168" formatCode="_-* #,##0_-;\-* #,##0_-;_-* &quot;-&quot;??_-;_-@_-"/>
    <numFmt numFmtId="169" formatCode="d/mm/yyyy;@"/>
    <numFmt numFmtId="170" formatCode="&quot;$&quot;#,##0.00;\(&quot;$&quot;#,##0.00\)"/>
    <numFmt numFmtId="171" formatCode="0.0%"/>
    <numFmt numFmtId="172" formatCode="\$#,##0"/>
    <numFmt numFmtId="173" formatCode="&quot;$&quot;#,##0.0;\(&quot;$&quot;#,##0.0\)"/>
    <numFmt numFmtId="174" formatCode="&quot;$&quot;#,##0;\(&quot;$&quot;#,##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.0_-;\-* #,##0.0_-;_-* &quot;-&quot;?_-;_-@_-"/>
    <numFmt numFmtId="180" formatCode="_(&quot;$&quot;* #,##0.00_);_(&quot;$&quot;* \(#,##0.00\);_(&quot;$&quot;* &quot;-&quot;??_);_(@_)"/>
    <numFmt numFmtId="181" formatCode="_-* #,##0.0_-;\-* #,##0.0_-;_-* &quot;-&quot;??_-;_-@_-"/>
    <numFmt numFmtId="182" formatCode="[$-1409]dddd\,\ d\ mmmm\ yyyy"/>
    <numFmt numFmtId="183" formatCode="[$-1409]h:mm:ss\ am/pm"/>
    <numFmt numFmtId="184" formatCode="&quot;$&quot;#,##0.0"/>
    <numFmt numFmtId="185" formatCode="#,##0.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9"/>
      <color indexed="50"/>
      <name val="Arial"/>
      <family val="2"/>
    </font>
    <font>
      <sz val="12"/>
      <color indexed="8"/>
      <name val="Wingdings"/>
      <family val="0"/>
    </font>
    <font>
      <sz val="9"/>
      <color indexed="8"/>
      <name val="Wingdings"/>
      <family val="0"/>
    </font>
    <font>
      <sz val="11.7"/>
      <color indexed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9"/>
      <color indexed="9"/>
      <name val="Arial"/>
      <family val="2"/>
    </font>
    <font>
      <b/>
      <i/>
      <sz val="16"/>
      <color indexed="9"/>
      <name val="Arial"/>
      <family val="2"/>
    </font>
    <font>
      <u val="single"/>
      <sz val="9"/>
      <color indexed="12"/>
      <name val="Arial"/>
      <family val="2"/>
    </font>
    <font>
      <b/>
      <sz val="8"/>
      <color indexed="43"/>
      <name val="Arial"/>
      <family val="2"/>
    </font>
    <font>
      <b/>
      <i/>
      <sz val="24"/>
      <color indexed="9"/>
      <name val="Arial"/>
      <family val="2"/>
    </font>
    <font>
      <b/>
      <i/>
      <sz val="20"/>
      <color indexed="50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19"/>
      <color theme="0"/>
      <name val="Arial"/>
      <family val="2"/>
    </font>
    <font>
      <b/>
      <i/>
      <sz val="16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69BE28"/>
      <name val="Arial"/>
      <family val="2"/>
    </font>
    <font>
      <b/>
      <i/>
      <sz val="19"/>
      <color rgb="FFFFFFFF"/>
      <name val="Arial"/>
      <family val="2"/>
    </font>
    <font>
      <b/>
      <i/>
      <sz val="16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u val="single"/>
      <sz val="9"/>
      <color theme="10"/>
      <name val="Arial"/>
      <family val="2"/>
    </font>
    <font>
      <b/>
      <sz val="8"/>
      <color rgb="FFBFE1A3"/>
      <name val="Arial"/>
      <family val="2"/>
    </font>
    <font>
      <sz val="8"/>
      <color theme="1"/>
      <name val="Calibri"/>
      <family val="2"/>
    </font>
    <font>
      <b/>
      <i/>
      <sz val="24"/>
      <color theme="0"/>
      <name val="Arial"/>
      <family val="2"/>
    </font>
    <font>
      <b/>
      <i/>
      <sz val="20"/>
      <color rgb="FF69BE28"/>
      <name val="Arial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E1A3"/>
        <bgColor indexed="64"/>
      </patternFill>
    </fill>
    <fill>
      <patternFill patternType="solid">
        <fgColor rgb="FF444D3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BC1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rgb="FF7BC1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E1A3"/>
        <bgColor indexed="64"/>
      </patternFill>
    </fill>
    <fill>
      <patternFill patternType="solid">
        <fgColor rgb="FF444D3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BC143"/>
      </top>
      <bottom style="thin">
        <color rgb="FF7BC143"/>
      </bottom>
    </border>
    <border>
      <left/>
      <right/>
      <top style="hair">
        <color theme="0" tint="-0.1499900072813034"/>
      </top>
      <bottom style="hair">
        <color theme="0" tint="-0.1499900072813034"/>
      </bottom>
    </border>
    <border>
      <left style="hair">
        <color theme="0" tint="-0.1499900072813034"/>
      </left>
      <right/>
      <top style="thin">
        <color rgb="FF7BC143"/>
      </top>
      <bottom style="hair">
        <color theme="0" tint="-0.1499900072813034"/>
      </bottom>
    </border>
    <border>
      <left style="hair">
        <color theme="0" tint="-0.1499900072813034"/>
      </left>
      <right/>
      <top style="hair">
        <color theme="0" tint="-0.1499900072813034"/>
      </top>
      <bottom style="hair">
        <color theme="0" tint="-0.1499900072813034"/>
      </bottom>
    </border>
    <border>
      <left/>
      <right style="mediumDashed">
        <color rgb="FF00B050"/>
      </right>
      <top style="thin">
        <color rgb="FF7BC143"/>
      </top>
      <bottom style="hair">
        <color theme="0" tint="-0.149959996342659"/>
      </bottom>
    </border>
    <border>
      <left/>
      <right/>
      <top/>
      <bottom style="hair">
        <color theme="0" tint="-0.149959996342659"/>
      </bottom>
    </border>
    <border>
      <left/>
      <right style="mediumDashed">
        <color rgb="FF00B050"/>
      </right>
      <top style="hair">
        <color theme="0" tint="-0.149959996342659"/>
      </top>
      <bottom style="hair">
        <color theme="0" tint="-0.149959996342659"/>
      </bottom>
    </border>
    <border>
      <left/>
      <right/>
      <top style="hair">
        <color theme="0" tint="-0.149959996342659"/>
      </top>
      <bottom style="hair">
        <color theme="0" tint="-0.149959996342659"/>
      </bottom>
    </border>
    <border>
      <left/>
      <right/>
      <top style="thin">
        <color rgb="FF7BC143"/>
      </top>
      <bottom style="hair">
        <color theme="0" tint="-0.149959996342659"/>
      </bottom>
    </border>
    <border>
      <left/>
      <right/>
      <top style="hair">
        <color theme="0" tint="-0.149959996342659"/>
      </top>
      <bottom/>
    </border>
    <border>
      <left style="hair">
        <color theme="0" tint="-0.1499900072813034"/>
      </left>
      <right/>
      <top/>
      <bottom style="hair">
        <color theme="0" tint="-0.1499900072813034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/>
    </border>
    <border>
      <left/>
      <right/>
      <top/>
      <bottom style="hair">
        <color theme="0" tint="-0.1499900072813034"/>
      </bottom>
    </border>
    <border>
      <left/>
      <right style="mediumDashed">
        <color rgb="FF00B050"/>
      </right>
      <top/>
      <bottom style="hair">
        <color theme="0" tint="-0.149959996342659"/>
      </bottom>
    </border>
    <border>
      <left/>
      <right style="mediumDashed">
        <color rgb="FF00B050"/>
      </right>
      <top style="hair">
        <color theme="0" tint="-0.149959996342659"/>
      </top>
      <bottom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900072813034"/>
      </top>
      <bottom style="thin">
        <color rgb="FF7BC143"/>
      </bottom>
    </border>
    <border>
      <left style="hair">
        <color theme="0" tint="-0.149959996342659"/>
      </left>
      <right style="hair">
        <color theme="0" tint="-0.14993000030517578"/>
      </right>
      <top style="hair">
        <color theme="0" tint="-0.1499900072813034"/>
      </top>
      <bottom style="thin">
        <color rgb="FF7BC143"/>
      </bottom>
    </border>
    <border>
      <left style="hair">
        <color theme="0" tint="-0.14993000030517578"/>
      </left>
      <right style="hair">
        <color theme="0" tint="-0.14990000426769257"/>
      </right>
      <top style="hair">
        <color theme="0" tint="-0.1499900072813034"/>
      </top>
      <bottom style="thin">
        <color rgb="FF7BC143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/>
      <top style="hair">
        <color theme="0" tint="-0.24997000396251678"/>
      </top>
      <bottom/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 style="thin">
        <color rgb="FF7BC143"/>
      </left>
      <right/>
      <top/>
      <bottom/>
    </border>
    <border>
      <left style="thin">
        <color rgb="FF7BC143"/>
      </left>
      <right/>
      <top/>
      <bottom style="thin">
        <color rgb="FF7BC143"/>
      </bottom>
    </border>
    <border>
      <left/>
      <right/>
      <top/>
      <bottom style="thin">
        <color rgb="FF7BC143"/>
      </bottom>
    </border>
    <border>
      <left/>
      <right style="hair">
        <color theme="0" tint="-0.1499900072813034"/>
      </right>
      <top/>
      <bottom style="hair">
        <color theme="0" tint="-0.1499900072813034"/>
      </bottom>
    </border>
    <border>
      <left/>
      <right style="hair">
        <color theme="0" tint="-0.1499900072813034"/>
      </right>
      <top style="hair">
        <color theme="0" tint="-0.1499900072813034"/>
      </top>
      <bottom style="hair">
        <color theme="0" tint="-0.1499900072813034"/>
      </bottom>
    </border>
    <border>
      <left/>
      <right style="thin">
        <color rgb="FF7BC143"/>
      </right>
      <top/>
      <bottom/>
    </border>
    <border>
      <left style="hair">
        <color theme="0" tint="-0.1499900072813034"/>
      </left>
      <right/>
      <top/>
      <bottom/>
    </border>
    <border>
      <left/>
      <right style="hair">
        <color theme="0" tint="-0.1499900072813034"/>
      </right>
      <top/>
      <bottom/>
    </border>
    <border>
      <left style="hair">
        <color theme="0" tint="-0.1499900072813034"/>
      </left>
      <right style="hair">
        <color theme="0" tint="-0.1499900072813034"/>
      </right>
      <top style="hair">
        <color theme="0" tint="-0.1499900072813034"/>
      </top>
      <bottom style="hair">
        <color theme="0" tint="-0.1499900072813034"/>
      </bottom>
    </border>
    <border>
      <left/>
      <right/>
      <top style="hair">
        <color theme="0" tint="-0.1499900072813034"/>
      </top>
      <bottom/>
    </border>
    <border>
      <left/>
      <right/>
      <top style="hair">
        <color theme="0" tint="-0.1499900072813034"/>
      </top>
      <bottom style="thin">
        <color rgb="FF7BC143"/>
      </bottom>
    </border>
    <border>
      <left/>
      <right style="thin">
        <color rgb="FF7BC143"/>
      </right>
      <top/>
      <bottom style="thin">
        <color rgb="FF7BC143"/>
      </bottom>
    </border>
    <border>
      <left style="hair">
        <color theme="0" tint="-0.149959996342659"/>
      </left>
      <right/>
      <top style="hair">
        <color theme="0" tint="-0.149959996342659"/>
      </top>
      <bottom style="hair">
        <color theme="0" tint="-0.149959996342659"/>
      </bottom>
    </border>
    <border>
      <left/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/>
      <top style="thin">
        <color rgb="FF7BC143"/>
      </top>
      <bottom style="hair">
        <color theme="0" tint="-0.149959996342659"/>
      </bottom>
    </border>
    <border>
      <left/>
      <right style="hair">
        <color theme="0" tint="-0.149959996342659"/>
      </right>
      <top style="thin">
        <color rgb="FF7BC143"/>
      </top>
      <bottom style="hair">
        <color theme="0" tint="-0.149959996342659"/>
      </bottom>
    </border>
    <border>
      <left style="hair">
        <color theme="0" tint="-0.1499900072813034"/>
      </left>
      <right style="hair">
        <color theme="0" tint="-0.1499900072813034"/>
      </right>
      <top/>
      <bottom style="hair">
        <color theme="0" tint="-0.1499900072813034"/>
      </bottom>
    </border>
    <border>
      <left style="thin">
        <color rgb="FF7BC143"/>
      </left>
      <right/>
      <top style="thin">
        <color rgb="FF7BC143"/>
      </top>
      <bottom/>
    </border>
    <border>
      <left/>
      <right/>
      <top style="thin">
        <color rgb="FF7BC143"/>
      </top>
      <bottom/>
    </border>
    <border>
      <left/>
      <right style="thin">
        <color rgb="FF7BC143"/>
      </right>
      <top style="thin">
        <color rgb="FF7BC143"/>
      </top>
      <bottom/>
    </border>
    <border>
      <left style="thin">
        <color rgb="FF7BC143"/>
      </left>
      <right/>
      <top style="thin">
        <color rgb="FF7BC143"/>
      </top>
      <bottom style="thin">
        <color rgb="FF7BC143"/>
      </bottom>
    </border>
    <border>
      <left/>
      <right style="thin">
        <color rgb="FF7BC143"/>
      </right>
      <top style="thin">
        <color rgb="FF7BC143"/>
      </top>
      <bottom style="thin">
        <color rgb="FF7BC143"/>
      </bottom>
    </border>
    <border>
      <left style="hair">
        <color theme="0" tint="-0.149959996342659"/>
      </left>
      <right/>
      <top style="hair">
        <color theme="0" tint="-0.149959996342659"/>
      </top>
      <bottom style="thin">
        <color rgb="FF7BC143"/>
      </bottom>
    </border>
    <border>
      <left/>
      <right style="hair">
        <color theme="0" tint="-0.1499900072813034"/>
      </right>
      <top style="hair">
        <color theme="0" tint="-0.149959996342659"/>
      </top>
      <bottom style="thin">
        <color rgb="FF7BC143"/>
      </bottom>
    </border>
    <border>
      <left style="hair">
        <color theme="0" tint="-0.149959996342659"/>
      </left>
      <right/>
      <top style="hair">
        <color theme="0" tint="-0.149959996342659"/>
      </top>
      <bottom style="hair">
        <color theme="0" tint="-0.1499900072813034"/>
      </bottom>
    </border>
    <border>
      <left/>
      <right style="hair">
        <color theme="0" tint="-0.149959996342659"/>
      </right>
      <top style="hair">
        <color theme="0" tint="-0.149959996342659"/>
      </top>
      <bottom style="hair">
        <color theme="0" tint="-0.1499900072813034"/>
      </bottom>
    </border>
    <border>
      <left/>
      <right style="hair">
        <color theme="0" tint="-0.14993000030517578"/>
      </right>
      <top style="hair">
        <color theme="0" tint="-0.149959996342659"/>
      </top>
      <bottom/>
    </border>
    <border>
      <left/>
      <right style="hair">
        <color theme="0" tint="-0.14993000030517578"/>
      </right>
      <top/>
      <bottom style="hair">
        <color theme="0" tint="-0.149959996342659"/>
      </bottom>
    </border>
    <border>
      <left style="hair">
        <color theme="0" tint="-0.14993000030517578"/>
      </left>
      <right style="hair">
        <color theme="0" tint="-0.14993000030517578"/>
      </right>
      <top style="hair">
        <color theme="0" tint="-0.14993000030517578"/>
      </top>
      <bottom/>
    </border>
    <border>
      <left style="hair">
        <color theme="0" tint="-0.14993000030517578"/>
      </left>
      <right style="hair">
        <color theme="0" tint="-0.14993000030517578"/>
      </right>
      <top/>
      <bottom style="hair">
        <color theme="0" tint="-0.149930000305175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164" fontId="74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75" fillId="34" borderId="0" xfId="0" applyFont="1" applyFill="1" applyAlignment="1">
      <alignment horizontal="left" vertical="center" wrapText="1"/>
    </xf>
    <xf numFmtId="0" fontId="73" fillId="35" borderId="11" xfId="0" applyFont="1" applyFill="1" applyBorder="1" applyAlignment="1" applyProtection="1">
      <alignment horizontal="left"/>
      <protection locked="0"/>
    </xf>
    <xf numFmtId="0" fontId="73" fillId="35" borderId="12" xfId="0" applyFont="1" applyFill="1" applyBorder="1" applyAlignment="1" applyProtection="1">
      <alignment horizontal="left"/>
      <protection locked="0"/>
    </xf>
    <xf numFmtId="0" fontId="73" fillId="35" borderId="13" xfId="0" applyFont="1" applyFill="1" applyBorder="1" applyAlignment="1" applyProtection="1">
      <alignment horizontal="left"/>
      <protection locked="0"/>
    </xf>
    <xf numFmtId="165" fontId="73" fillId="35" borderId="13" xfId="0" applyNumberFormat="1" applyFont="1" applyFill="1" applyBorder="1" applyAlignment="1" applyProtection="1">
      <alignment/>
      <protection locked="0"/>
    </xf>
    <xf numFmtId="165" fontId="73" fillId="35" borderId="11" xfId="0" applyNumberFormat="1" applyFont="1" applyFill="1" applyBorder="1" applyAlignment="1" applyProtection="1">
      <alignment/>
      <protection locked="0"/>
    </xf>
    <xf numFmtId="0" fontId="73" fillId="0" borderId="14" xfId="0" applyFont="1" applyBorder="1" applyAlignment="1" applyProtection="1">
      <alignment horizontal="center"/>
      <protection locked="0"/>
    </xf>
    <xf numFmtId="0" fontId="73" fillId="0" borderId="15" xfId="0" applyFont="1" applyBorder="1" applyAlignment="1" applyProtection="1">
      <alignment horizontal="center"/>
      <protection locked="0"/>
    </xf>
    <xf numFmtId="0" fontId="73" fillId="0" borderId="16" xfId="0" applyFont="1" applyBorder="1" applyAlignment="1" applyProtection="1">
      <alignment horizontal="center"/>
      <protection locked="0"/>
    </xf>
    <xf numFmtId="0" fontId="73" fillId="0" borderId="17" xfId="0" applyFont="1" applyBorder="1" applyAlignment="1" applyProtection="1">
      <alignment horizontal="center"/>
      <protection locked="0"/>
    </xf>
    <xf numFmtId="0" fontId="73" fillId="0" borderId="18" xfId="0" applyFont="1" applyBorder="1" applyAlignment="1" applyProtection="1">
      <alignment horizontal="center"/>
      <protection locked="0"/>
    </xf>
    <xf numFmtId="0" fontId="73" fillId="0" borderId="19" xfId="0" applyFont="1" applyBorder="1" applyAlignment="1" applyProtection="1">
      <alignment horizontal="center"/>
      <protection locked="0"/>
    </xf>
    <xf numFmtId="165" fontId="73" fillId="35" borderId="20" xfId="0" applyNumberFormat="1" applyFont="1" applyFill="1" applyBorder="1" applyAlignment="1" applyProtection="1">
      <alignment/>
      <protection locked="0"/>
    </xf>
    <xf numFmtId="0" fontId="76" fillId="36" borderId="21" xfId="0" applyFont="1" applyFill="1" applyBorder="1" applyAlignment="1">
      <alignment/>
    </xf>
    <xf numFmtId="0" fontId="73" fillId="35" borderId="22" xfId="0" applyFont="1" applyFill="1" applyBorder="1" applyAlignment="1" applyProtection="1">
      <alignment horizontal="left"/>
      <protection locked="0"/>
    </xf>
    <xf numFmtId="0" fontId="73" fillId="0" borderId="23" xfId="0" applyFont="1" applyBorder="1" applyAlignment="1" applyProtection="1">
      <alignment horizontal="center"/>
      <protection locked="0"/>
    </xf>
    <xf numFmtId="0" fontId="73" fillId="0" borderId="24" xfId="0" applyFont="1" applyBorder="1" applyAlignment="1" applyProtection="1">
      <alignment horizontal="center"/>
      <protection locked="0"/>
    </xf>
    <xf numFmtId="0" fontId="74" fillId="33" borderId="25" xfId="0" applyFont="1" applyFill="1" applyBorder="1" applyAlignment="1" applyProtection="1">
      <alignment horizontal="left"/>
      <protection/>
    </xf>
    <xf numFmtId="0" fontId="74" fillId="33" borderId="26" xfId="0" applyFont="1" applyFill="1" applyBorder="1" applyAlignment="1" applyProtection="1">
      <alignment horizontal="center"/>
      <protection/>
    </xf>
    <xf numFmtId="0" fontId="74" fillId="33" borderId="27" xfId="0" applyFont="1" applyFill="1" applyBorder="1" applyAlignment="1" applyProtection="1">
      <alignment horizontal="center"/>
      <protection/>
    </xf>
    <xf numFmtId="0" fontId="73" fillId="0" borderId="20" xfId="0" applyNumberFormat="1" applyFont="1" applyFill="1" applyBorder="1" applyAlignment="1" applyProtection="1">
      <alignment/>
      <protection locked="0"/>
    </xf>
    <xf numFmtId="0" fontId="73" fillId="0" borderId="13" xfId="0" applyNumberFormat="1" applyFont="1" applyFill="1" applyBorder="1" applyAlignment="1" applyProtection="1">
      <alignment/>
      <protection locked="0"/>
    </xf>
    <xf numFmtId="0" fontId="73" fillId="0" borderId="13" xfId="0" applyNumberFormat="1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72" fillId="37" borderId="0" xfId="0" applyFont="1" applyFill="1" applyAlignment="1">
      <alignment/>
    </xf>
    <xf numFmtId="0" fontId="72" fillId="38" borderId="28" xfId="0" applyFont="1" applyFill="1" applyBorder="1" applyAlignment="1">
      <alignment/>
    </xf>
    <xf numFmtId="7" fontId="77" fillId="38" borderId="29" xfId="0" applyNumberFormat="1" applyFont="1" applyFill="1" applyBorder="1" applyAlignment="1">
      <alignment horizontal="center" vertical="center"/>
    </xf>
    <xf numFmtId="7" fontId="77" fillId="38" borderId="30" xfId="0" applyNumberFormat="1" applyFont="1" applyFill="1" applyBorder="1" applyAlignment="1">
      <alignment horizontal="center" vertical="center"/>
    </xf>
    <xf numFmtId="8" fontId="77" fillId="38" borderId="31" xfId="0" applyNumberFormat="1" applyFont="1" applyFill="1" applyBorder="1" applyAlignment="1">
      <alignment horizontal="center" vertical="center"/>
    </xf>
    <xf numFmtId="8" fontId="77" fillId="38" borderId="29" xfId="0" applyNumberFormat="1" applyFont="1" applyFill="1" applyBorder="1" applyAlignment="1">
      <alignment horizontal="center" vertical="center"/>
    </xf>
    <xf numFmtId="9" fontId="78" fillId="38" borderId="32" xfId="0" applyNumberFormat="1" applyFont="1" applyFill="1" applyBorder="1" applyAlignment="1">
      <alignment horizontal="center" vertical="center"/>
    </xf>
    <xf numFmtId="167" fontId="72" fillId="37" borderId="28" xfId="0" applyNumberFormat="1" applyFont="1" applyFill="1" applyBorder="1" applyAlignment="1">
      <alignment/>
    </xf>
    <xf numFmtId="0" fontId="78" fillId="38" borderId="32" xfId="0" applyFont="1" applyFill="1" applyBorder="1" applyAlignment="1">
      <alignment horizontal="center" vertical="center"/>
    </xf>
    <xf numFmtId="167" fontId="72" fillId="33" borderId="33" xfId="42" applyNumberFormat="1" applyFont="1" applyFill="1" applyBorder="1" applyAlignment="1">
      <alignment/>
    </xf>
    <xf numFmtId="9" fontId="78" fillId="38" borderId="34" xfId="0" applyNumberFormat="1" applyFont="1" applyFill="1" applyBorder="1" applyAlignment="1">
      <alignment horizontal="center" vertical="center"/>
    </xf>
    <xf numFmtId="0" fontId="79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Alignment="1">
      <alignment/>
    </xf>
    <xf numFmtId="0" fontId="70" fillId="37" borderId="0" xfId="0" applyFont="1" applyFill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0" fontId="0" fillId="0" borderId="0" xfId="0" applyFont="1" applyAlignment="1">
      <alignment/>
    </xf>
    <xf numFmtId="8" fontId="0" fillId="37" borderId="0" xfId="0" applyNumberFormat="1" applyFont="1" applyFill="1" applyAlignment="1" applyProtection="1">
      <alignment horizontal="center"/>
      <protection hidden="1"/>
    </xf>
    <xf numFmtId="168" fontId="0" fillId="37" borderId="0" xfId="0" applyNumberFormat="1" applyFont="1" applyFill="1" applyAlignment="1">
      <alignment/>
    </xf>
    <xf numFmtId="9" fontId="0" fillId="37" borderId="0" xfId="0" applyNumberFormat="1" applyFont="1" applyFill="1" applyAlignment="1" applyProtection="1">
      <alignment horizontal="center"/>
      <protection hidden="1"/>
    </xf>
    <xf numFmtId="168" fontId="0" fillId="37" borderId="0" xfId="42" applyNumberFormat="1" applyFont="1" applyFill="1" applyAlignment="1" applyProtection="1">
      <alignment/>
      <protection hidden="1"/>
    </xf>
    <xf numFmtId="0" fontId="0" fillId="37" borderId="0" xfId="0" applyFont="1" applyFill="1" applyAlignment="1" applyProtection="1">
      <alignment horizontal="center"/>
      <protection hidden="1"/>
    </xf>
    <xf numFmtId="0" fontId="0" fillId="37" borderId="0" xfId="0" applyFill="1" applyAlignment="1" applyProtection="1">
      <alignment/>
      <protection hidden="1"/>
    </xf>
    <xf numFmtId="8" fontId="0" fillId="37" borderId="0" xfId="0" applyNumberFormat="1" applyFill="1" applyAlignment="1" applyProtection="1">
      <alignment horizontal="center"/>
      <protection hidden="1"/>
    </xf>
    <xf numFmtId="168" fontId="0" fillId="37" borderId="0" xfId="0" applyNumberFormat="1" applyFill="1" applyAlignment="1" applyProtection="1">
      <alignment/>
      <protection hidden="1"/>
    </xf>
    <xf numFmtId="9" fontId="0" fillId="37" borderId="0" xfId="0" applyNumberFormat="1" applyFill="1" applyAlignment="1" applyProtection="1">
      <alignment horizontal="center"/>
      <protection hidden="1"/>
    </xf>
    <xf numFmtId="0" fontId="0" fillId="37" borderId="0" xfId="0" applyFill="1" applyAlignment="1" applyProtection="1">
      <alignment horizontal="center"/>
      <protection hidden="1"/>
    </xf>
    <xf numFmtId="3" fontId="0" fillId="37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74" fillId="33" borderId="35" xfId="0" applyFont="1" applyFill="1" applyBorder="1" applyAlignment="1" applyProtection="1">
      <alignment/>
      <protection/>
    </xf>
    <xf numFmtId="0" fontId="74" fillId="33" borderId="36" xfId="0" applyFont="1" applyFill="1" applyBorder="1" applyAlignment="1" applyProtection="1">
      <alignment/>
      <protection/>
    </xf>
    <xf numFmtId="0" fontId="80" fillId="35" borderId="11" xfId="0" applyFont="1" applyFill="1" applyBorder="1" applyAlignment="1" applyProtection="1">
      <alignment horizontal="center"/>
      <protection/>
    </xf>
    <xf numFmtId="0" fontId="80" fillId="35" borderId="0" xfId="0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81" fillId="36" borderId="0" xfId="0" applyFont="1" applyFill="1" applyAlignment="1" applyProtection="1">
      <alignment vertical="center"/>
      <protection/>
    </xf>
    <xf numFmtId="0" fontId="82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0" fillId="37" borderId="0" xfId="0" applyFill="1" applyAlignment="1">
      <alignment vertical="center"/>
    </xf>
    <xf numFmtId="0" fontId="0" fillId="37" borderId="0" xfId="0" applyFill="1" applyAlignment="1" applyProtection="1">
      <alignment/>
      <protection/>
    </xf>
    <xf numFmtId="0" fontId="83" fillId="27" borderId="0" xfId="0" applyFont="1" applyFill="1" applyAlignment="1" applyProtection="1">
      <alignment/>
      <protection/>
    </xf>
    <xf numFmtId="0" fontId="84" fillId="27" borderId="0" xfId="0" applyFont="1" applyFill="1" applyAlignment="1" applyProtection="1">
      <alignment/>
      <protection/>
    </xf>
    <xf numFmtId="0" fontId="73" fillId="27" borderId="0" xfId="0" applyFont="1" applyFill="1" applyAlignment="1" applyProtection="1">
      <alignment/>
      <protection/>
    </xf>
    <xf numFmtId="0" fontId="0" fillId="27" borderId="0" xfId="0" applyFill="1" applyAlignment="1">
      <alignment/>
    </xf>
    <xf numFmtId="0" fontId="0" fillId="27" borderId="0" xfId="0" applyFill="1" applyAlignment="1" applyProtection="1">
      <alignment/>
      <protection/>
    </xf>
    <xf numFmtId="0" fontId="85" fillId="37" borderId="0" xfId="0" applyFont="1" applyFill="1" applyAlignment="1" applyProtection="1">
      <alignment/>
      <protection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 locked="0"/>
    </xf>
    <xf numFmtId="0" fontId="2" fillId="27" borderId="0" xfId="0" applyFont="1" applyFill="1" applyAlignment="1" applyProtection="1">
      <alignment/>
      <protection/>
    </xf>
    <xf numFmtId="0" fontId="74" fillId="33" borderId="37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74" fillId="33" borderId="10" xfId="0" applyFont="1" applyFill="1" applyBorder="1" applyAlignment="1" applyProtection="1">
      <alignment horizontal="left"/>
      <protection/>
    </xf>
    <xf numFmtId="0" fontId="84" fillId="35" borderId="20" xfId="0" applyFont="1" applyFill="1" applyBorder="1" applyAlignment="1" applyProtection="1">
      <alignment/>
      <protection/>
    </xf>
    <xf numFmtId="0" fontId="84" fillId="35" borderId="22" xfId="0" applyFont="1" applyFill="1" applyBorder="1" applyAlignment="1" applyProtection="1">
      <alignment/>
      <protection/>
    </xf>
    <xf numFmtId="0" fontId="84" fillId="35" borderId="38" xfId="0" applyFont="1" applyFill="1" applyBorder="1" applyAlignment="1" applyProtection="1">
      <alignment/>
      <protection/>
    </xf>
    <xf numFmtId="0" fontId="80" fillId="35" borderId="0" xfId="0" applyFont="1" applyFill="1" applyBorder="1" applyAlignment="1" applyProtection="1" quotePrefix="1">
      <alignment horizontal="left"/>
      <protection/>
    </xf>
    <xf numFmtId="0" fontId="80" fillId="35" borderId="39" xfId="0" applyFont="1" applyFill="1" applyBorder="1" applyAlignment="1" applyProtection="1" quotePrefix="1">
      <alignment horizontal="left"/>
      <protection/>
    </xf>
    <xf numFmtId="0" fontId="80" fillId="33" borderId="0" xfId="0" applyFont="1" applyFill="1" applyBorder="1" applyAlignment="1" applyProtection="1" quotePrefix="1">
      <alignment horizontal="center"/>
      <protection/>
    </xf>
    <xf numFmtId="0" fontId="80" fillId="33" borderId="40" xfId="0" applyFont="1" applyFill="1" applyBorder="1" applyAlignment="1" applyProtection="1">
      <alignment/>
      <protection/>
    </xf>
    <xf numFmtId="1" fontId="74" fillId="33" borderId="10" xfId="0" applyNumberFormat="1" applyFont="1" applyFill="1" applyBorder="1" applyAlignment="1" applyProtection="1">
      <alignment horizontal="right"/>
      <protection locked="0"/>
    </xf>
    <xf numFmtId="0" fontId="0" fillId="39" borderId="0" xfId="0" applyFont="1" applyFill="1" applyBorder="1" applyAlignment="1" applyProtection="1">
      <alignment/>
      <protection/>
    </xf>
    <xf numFmtId="0" fontId="86" fillId="39" borderId="0" xfId="0" applyFont="1" applyFill="1" applyBorder="1" applyAlignment="1" applyProtection="1">
      <alignment vertical="center"/>
      <protection/>
    </xf>
    <xf numFmtId="0" fontId="87" fillId="39" borderId="0" xfId="0" applyFont="1" applyFill="1" applyBorder="1" applyAlignment="1" applyProtection="1">
      <alignment vertical="center"/>
      <protection/>
    </xf>
    <xf numFmtId="0" fontId="0" fillId="39" borderId="0" xfId="0" applyFont="1" applyFill="1" applyBorder="1" applyAlignment="1" applyProtection="1">
      <alignment vertical="center"/>
      <protection/>
    </xf>
    <xf numFmtId="0" fontId="0" fillId="40" borderId="0" xfId="0" applyFont="1" applyFill="1" applyBorder="1" applyAlignment="1">
      <alignment vertical="center"/>
    </xf>
    <xf numFmtId="0" fontId="0" fillId="40" borderId="0" xfId="0" applyFont="1" applyFill="1" applyBorder="1" applyAlignment="1" applyProtection="1">
      <alignment/>
      <protection/>
    </xf>
    <xf numFmtId="0" fontId="0" fillId="40" borderId="0" xfId="0" applyFont="1" applyFill="1" applyBorder="1" applyAlignment="1">
      <alignment/>
    </xf>
    <xf numFmtId="0" fontId="88" fillId="41" borderId="0" xfId="0" applyFont="1" applyFill="1" applyBorder="1" applyAlignment="1" applyProtection="1">
      <alignment/>
      <protection/>
    </xf>
    <xf numFmtId="0" fontId="89" fillId="41" borderId="0" xfId="0" applyFont="1" applyFill="1" applyBorder="1" applyAlignment="1" applyProtection="1">
      <alignment/>
      <protection/>
    </xf>
    <xf numFmtId="0" fontId="88" fillId="42" borderId="0" xfId="0" applyFont="1" applyFill="1" applyBorder="1" applyAlignment="1" applyProtection="1">
      <alignment vertical="center"/>
      <protection/>
    </xf>
    <xf numFmtId="0" fontId="12" fillId="41" borderId="0" xfId="53" applyFont="1" applyFill="1" applyBorder="1" applyAlignment="1" applyProtection="1">
      <alignment/>
      <protection locked="0"/>
    </xf>
    <xf numFmtId="0" fontId="85" fillId="4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0" fillId="40" borderId="0" xfId="0" applyFont="1" applyFill="1" applyBorder="1" applyAlignment="1" applyProtection="1">
      <alignment/>
      <protection/>
    </xf>
    <xf numFmtId="0" fontId="90" fillId="40" borderId="0" xfId="0" applyFont="1" applyFill="1" applyBorder="1" applyAlignment="1" applyProtection="1">
      <alignment wrapText="1"/>
      <protection/>
    </xf>
    <xf numFmtId="0" fontId="89" fillId="40" borderId="0" xfId="0" applyFont="1" applyFill="1" applyBorder="1" applyAlignment="1" applyProtection="1">
      <alignment horizontal="left" vertical="top" indent="2"/>
      <protection/>
    </xf>
    <xf numFmtId="0" fontId="89" fillId="40" borderId="0" xfId="0" applyFon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/>
      <protection/>
    </xf>
    <xf numFmtId="9" fontId="84" fillId="44" borderId="22" xfId="59" applyFont="1" applyFill="1" applyBorder="1" applyAlignment="1" applyProtection="1">
      <alignment/>
      <protection locked="0"/>
    </xf>
    <xf numFmtId="0" fontId="89" fillId="42" borderId="0" xfId="0" applyFont="1" applyFill="1" applyBorder="1" applyAlignment="1" applyProtection="1">
      <alignment horizontal="left" vertical="top" wrapText="1"/>
      <protection/>
    </xf>
    <xf numFmtId="0" fontId="89" fillId="40" borderId="0" xfId="0" applyFont="1" applyFill="1" applyBorder="1" applyAlignment="1" applyProtection="1">
      <alignment horizontal="left" vertical="top" wrapText="1" indent="2" readingOrder="1"/>
      <protection/>
    </xf>
    <xf numFmtId="0" fontId="89" fillId="0" borderId="0" xfId="0" applyFont="1" applyFill="1" applyBorder="1" applyAlignment="1">
      <alignment horizontal="left" vertical="top" wrapText="1"/>
    </xf>
    <xf numFmtId="0" fontId="90" fillId="0" borderId="0" xfId="0" applyFont="1" applyFill="1" applyBorder="1" applyAlignment="1">
      <alignment horizontal="left" vertical="top"/>
    </xf>
    <xf numFmtId="165" fontId="80" fillId="0" borderId="13" xfId="0" applyNumberFormat="1" applyFont="1" applyBorder="1" applyAlignment="1" applyProtection="1">
      <alignment horizontal="right" indent="1"/>
      <protection/>
    </xf>
    <xf numFmtId="165" fontId="80" fillId="0" borderId="39" xfId="0" applyNumberFormat="1" applyFont="1" applyBorder="1" applyAlignment="1" applyProtection="1">
      <alignment horizontal="right" indent="1"/>
      <protection/>
    </xf>
    <xf numFmtId="165" fontId="73" fillId="0" borderId="13" xfId="0" applyNumberFormat="1" applyFont="1" applyFill="1" applyBorder="1" applyAlignment="1" applyProtection="1">
      <alignment horizontal="right" indent="8"/>
      <protection locked="0"/>
    </xf>
    <xf numFmtId="165" fontId="73" fillId="0" borderId="11" xfId="0" applyNumberFormat="1" applyFont="1" applyFill="1" applyBorder="1" applyAlignment="1" applyProtection="1">
      <alignment horizontal="right" indent="8"/>
      <protection locked="0"/>
    </xf>
    <xf numFmtId="165" fontId="73" fillId="0" borderId="39" xfId="0" applyNumberFormat="1" applyFont="1" applyFill="1" applyBorder="1" applyAlignment="1" applyProtection="1">
      <alignment horizontal="right" indent="8"/>
      <protection locked="0"/>
    </xf>
    <xf numFmtId="0" fontId="73" fillId="35" borderId="41" xfId="0" applyFont="1" applyFill="1" applyBorder="1" applyAlignment="1" applyProtection="1">
      <alignment horizontal="left"/>
      <protection/>
    </xf>
    <xf numFmtId="0" fontId="73" fillId="35" borderId="0" xfId="0" applyFont="1" applyFill="1" applyBorder="1" applyAlignment="1" applyProtection="1">
      <alignment horizontal="left"/>
      <protection/>
    </xf>
    <xf numFmtId="0" fontId="73" fillId="35" borderId="42" xfId="0" applyFont="1" applyFill="1" applyBorder="1" applyAlignment="1" applyProtection="1">
      <alignment horizontal="left"/>
      <protection/>
    </xf>
    <xf numFmtId="166" fontId="80" fillId="0" borderId="43" xfId="0" applyNumberFormat="1" applyFont="1" applyBorder="1" applyAlignment="1" applyProtection="1">
      <alignment horizontal="right" indent="1"/>
      <protection hidden="1"/>
    </xf>
    <xf numFmtId="165" fontId="80" fillId="0" borderId="43" xfId="0" applyNumberFormat="1" applyFont="1" applyBorder="1" applyAlignment="1" applyProtection="1">
      <alignment horizontal="right" indent="1"/>
      <protection hidden="1"/>
    </xf>
    <xf numFmtId="0" fontId="73" fillId="35" borderId="13" xfId="0" applyFont="1" applyFill="1" applyBorder="1" applyAlignment="1" applyProtection="1">
      <alignment horizontal="left"/>
      <protection/>
    </xf>
    <xf numFmtId="0" fontId="73" fillId="35" borderId="11" xfId="0" applyFont="1" applyFill="1" applyBorder="1" applyAlignment="1" applyProtection="1">
      <alignment horizontal="left"/>
      <protection/>
    </xf>
    <xf numFmtId="0" fontId="73" fillId="35" borderId="22" xfId="0" applyFont="1" applyFill="1" applyBorder="1" applyAlignment="1" applyProtection="1">
      <alignment horizontal="left"/>
      <protection/>
    </xf>
    <xf numFmtId="0" fontId="73" fillId="35" borderId="39" xfId="0" applyFont="1" applyFill="1" applyBorder="1" applyAlignment="1" applyProtection="1">
      <alignment horizontal="left"/>
      <protection/>
    </xf>
    <xf numFmtId="165" fontId="74" fillId="45" borderId="11" xfId="0" applyNumberFormat="1" applyFont="1" applyFill="1" applyBorder="1" applyAlignment="1" applyProtection="1">
      <alignment horizontal="right" indent="1"/>
      <protection hidden="1"/>
    </xf>
    <xf numFmtId="0" fontId="91" fillId="35" borderId="13" xfId="53" applyFont="1" applyFill="1" applyBorder="1" applyAlignment="1" applyProtection="1">
      <alignment horizontal="left"/>
      <protection locked="0"/>
    </xf>
    <xf numFmtId="0" fontId="91" fillId="35" borderId="11" xfId="53" applyFont="1" applyFill="1" applyBorder="1" applyAlignment="1" applyProtection="1">
      <alignment horizontal="left"/>
      <protection locked="0"/>
    </xf>
    <xf numFmtId="0" fontId="91" fillId="35" borderId="22" xfId="53" applyFont="1" applyFill="1" applyBorder="1" applyAlignment="1" applyProtection="1">
      <alignment horizontal="left"/>
      <protection locked="0"/>
    </xf>
    <xf numFmtId="0" fontId="91" fillId="35" borderId="39" xfId="53" applyFont="1" applyFill="1" applyBorder="1" applyAlignment="1" applyProtection="1">
      <alignment horizontal="left"/>
      <protection locked="0"/>
    </xf>
    <xf numFmtId="166" fontId="80" fillId="0" borderId="13" xfId="0" applyNumberFormat="1" applyFont="1" applyBorder="1" applyAlignment="1" applyProtection="1">
      <alignment horizontal="right" indent="1"/>
      <protection/>
    </xf>
    <xf numFmtId="166" fontId="80" fillId="0" borderId="11" xfId="0" applyNumberFormat="1" applyFont="1" applyBorder="1" applyAlignment="1" applyProtection="1">
      <alignment horizontal="right" indent="1"/>
      <protection/>
    </xf>
    <xf numFmtId="0" fontId="75" fillId="34" borderId="0" xfId="0" applyFont="1" applyFill="1" applyAlignment="1" applyProtection="1">
      <alignment horizontal="left" vertical="center" wrapText="1"/>
      <protection/>
    </xf>
    <xf numFmtId="0" fontId="91" fillId="37" borderId="13" xfId="53" applyFont="1" applyFill="1" applyBorder="1" applyAlignment="1" applyProtection="1">
      <alignment horizontal="left"/>
      <protection locked="0"/>
    </xf>
    <xf numFmtId="0" fontId="91" fillId="37" borderId="11" xfId="53" applyFont="1" applyFill="1" applyBorder="1" applyAlignment="1" applyProtection="1">
      <alignment horizontal="left"/>
      <protection locked="0"/>
    </xf>
    <xf numFmtId="0" fontId="0" fillId="0" borderId="44" xfId="0" applyBorder="1" applyAlignment="1" applyProtection="1">
      <alignment/>
      <protection/>
    </xf>
    <xf numFmtId="3" fontId="80" fillId="35" borderId="45" xfId="0" applyNumberFormat="1" applyFont="1" applyFill="1" applyBorder="1" applyAlignment="1" applyProtection="1">
      <alignment horizontal="center"/>
      <protection locked="0"/>
    </xf>
    <xf numFmtId="2" fontId="80" fillId="35" borderId="10" xfId="0" applyNumberFormat="1" applyFont="1" applyFill="1" applyBorder="1" applyAlignment="1" applyProtection="1">
      <alignment horizontal="center"/>
      <protection locked="0"/>
    </xf>
    <xf numFmtId="165" fontId="73" fillId="0" borderId="13" xfId="0" applyNumberFormat="1" applyFont="1" applyFill="1" applyBorder="1" applyAlignment="1" applyProtection="1">
      <alignment horizontal="right" indent="8"/>
      <protection/>
    </xf>
    <xf numFmtId="165" fontId="73" fillId="0" borderId="11" xfId="0" applyNumberFormat="1" applyFont="1" applyFill="1" applyBorder="1" applyAlignment="1" applyProtection="1">
      <alignment horizontal="right" indent="8"/>
      <protection/>
    </xf>
    <xf numFmtId="165" fontId="73" fillId="0" borderId="39" xfId="0" applyNumberFormat="1" applyFont="1" applyFill="1" applyBorder="1" applyAlignment="1" applyProtection="1">
      <alignment horizontal="right" indent="8"/>
      <protection/>
    </xf>
    <xf numFmtId="165" fontId="80" fillId="0" borderId="11" xfId="0" applyNumberFormat="1" applyFont="1" applyBorder="1" applyAlignment="1" applyProtection="1">
      <alignment horizontal="right" indent="1"/>
      <protection/>
    </xf>
    <xf numFmtId="185" fontId="92" fillId="33" borderId="37" xfId="0" applyNumberFormat="1" applyFont="1" applyFill="1" applyBorder="1" applyAlignment="1" applyProtection="1">
      <alignment horizontal="right"/>
      <protection hidden="1"/>
    </xf>
    <xf numFmtId="0" fontId="74" fillId="33" borderId="37" xfId="0" applyFont="1" applyFill="1" applyBorder="1" applyAlignment="1" applyProtection="1">
      <alignment horizontal="left"/>
      <protection/>
    </xf>
    <xf numFmtId="0" fontId="74" fillId="33" borderId="46" xfId="0" applyFont="1" applyFill="1" applyBorder="1" applyAlignment="1" applyProtection="1">
      <alignment horizontal="left"/>
      <protection/>
    </xf>
    <xf numFmtId="0" fontId="93" fillId="0" borderId="47" xfId="0" applyFont="1" applyBorder="1" applyAlignment="1" applyProtection="1">
      <alignment horizontal="left" vertical="top" wrapText="1"/>
      <protection locked="0"/>
    </xf>
    <xf numFmtId="0" fontId="93" fillId="0" borderId="17" xfId="0" applyFont="1" applyBorder="1" applyAlignment="1" applyProtection="1">
      <alignment horizontal="left" vertical="top" wrapText="1"/>
      <protection locked="0"/>
    </xf>
    <xf numFmtId="0" fontId="93" fillId="0" borderId="48" xfId="0" applyFont="1" applyBorder="1" applyAlignment="1" applyProtection="1">
      <alignment horizontal="left" vertical="top" wrapText="1"/>
      <protection locked="0"/>
    </xf>
    <xf numFmtId="0" fontId="76" fillId="36" borderId="41" xfId="0" applyFont="1" applyFill="1" applyBorder="1" applyAlignment="1" applyProtection="1">
      <alignment horizontal="left"/>
      <protection/>
    </xf>
    <xf numFmtId="0" fontId="76" fillId="36" borderId="0" xfId="0" applyFont="1" applyFill="1" applyBorder="1" applyAlignment="1" applyProtection="1">
      <alignment horizontal="left"/>
      <protection/>
    </xf>
    <xf numFmtId="0" fontId="76" fillId="36" borderId="42" xfId="0" applyFont="1" applyFill="1" applyBorder="1" applyAlignment="1" applyProtection="1">
      <alignment horizontal="left"/>
      <protection/>
    </xf>
    <xf numFmtId="0" fontId="76" fillId="36" borderId="0" xfId="0" applyFont="1" applyFill="1" applyBorder="1" applyAlignment="1" applyProtection="1">
      <alignment horizontal="center"/>
      <protection/>
    </xf>
    <xf numFmtId="0" fontId="76" fillId="36" borderId="41" xfId="0" applyFont="1" applyFill="1" applyBorder="1" applyAlignment="1" applyProtection="1">
      <alignment horizontal="center"/>
      <protection/>
    </xf>
    <xf numFmtId="0" fontId="76" fillId="36" borderId="42" xfId="0" applyFont="1" applyFill="1" applyBorder="1" applyAlignment="1" applyProtection="1">
      <alignment horizontal="center"/>
      <protection/>
    </xf>
    <xf numFmtId="0" fontId="74" fillId="0" borderId="49" xfId="0" applyFont="1" applyBorder="1" applyAlignment="1" applyProtection="1">
      <alignment horizontal="left" vertical="top"/>
      <protection/>
    </xf>
    <xf numFmtId="0" fontId="74" fillId="0" borderId="18" xfId="0" applyFont="1" applyBorder="1" applyAlignment="1" applyProtection="1">
      <alignment horizontal="left" vertical="top"/>
      <protection/>
    </xf>
    <xf numFmtId="0" fontId="74" fillId="0" borderId="50" xfId="0" applyFont="1" applyBorder="1" applyAlignment="1" applyProtection="1">
      <alignment horizontal="left" vertical="top"/>
      <protection/>
    </xf>
    <xf numFmtId="0" fontId="84" fillId="35" borderId="22" xfId="0" applyFont="1" applyFill="1" applyBorder="1" applyAlignment="1" applyProtection="1">
      <alignment/>
      <protection/>
    </xf>
    <xf numFmtId="0" fontId="84" fillId="35" borderId="0" xfId="0" applyFont="1" applyFill="1" applyBorder="1" applyAlignment="1" applyProtection="1">
      <alignment horizontal="center"/>
      <protection/>
    </xf>
    <xf numFmtId="2" fontId="80" fillId="35" borderId="37" xfId="0" applyNumberFormat="1" applyFont="1" applyFill="1" applyBorder="1" applyAlignment="1" applyProtection="1">
      <alignment horizontal="center"/>
      <protection locked="0"/>
    </xf>
    <xf numFmtId="0" fontId="74" fillId="33" borderId="37" xfId="0" applyFont="1" applyFill="1" applyBorder="1" applyAlignment="1" applyProtection="1">
      <alignment horizontal="left"/>
      <protection locked="0"/>
    </xf>
    <xf numFmtId="0" fontId="74" fillId="33" borderId="0" xfId="0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1" fontId="92" fillId="33" borderId="37" xfId="0" applyNumberFormat="1" applyFont="1" applyFill="1" applyBorder="1" applyAlignment="1" applyProtection="1">
      <alignment horizontal="right"/>
      <protection hidden="1"/>
    </xf>
    <xf numFmtId="0" fontId="74" fillId="33" borderId="37" xfId="0" applyFont="1" applyFill="1" applyBorder="1" applyAlignment="1" applyProtection="1">
      <alignment horizontal="center"/>
      <protection/>
    </xf>
    <xf numFmtId="168" fontId="92" fillId="33" borderId="37" xfId="42" applyNumberFormat="1" applyFont="1" applyFill="1" applyBorder="1" applyAlignment="1" applyProtection="1">
      <alignment horizontal="right"/>
      <protection hidden="1"/>
    </xf>
    <xf numFmtId="0" fontId="74" fillId="33" borderId="0" xfId="0" applyFont="1" applyFill="1" applyBorder="1" applyAlignment="1" applyProtection="1">
      <alignment horizontal="right"/>
      <protection/>
    </xf>
    <xf numFmtId="49" fontId="74" fillId="33" borderId="37" xfId="0" applyNumberFormat="1" applyFont="1" applyFill="1" applyBorder="1" applyAlignment="1" applyProtection="1">
      <alignment horizontal="center"/>
      <protection locked="0"/>
    </xf>
    <xf numFmtId="0" fontId="73" fillId="35" borderId="20" xfId="0" applyFont="1" applyFill="1" applyBorder="1" applyAlignment="1" applyProtection="1">
      <alignment horizontal="left"/>
      <protection/>
    </xf>
    <xf numFmtId="0" fontId="73" fillId="35" borderId="38" xfId="0" applyFont="1" applyFill="1" applyBorder="1" applyAlignment="1" applyProtection="1">
      <alignment horizontal="left"/>
      <protection/>
    </xf>
    <xf numFmtId="166" fontId="80" fillId="0" borderId="13" xfId="0" applyNumberFormat="1" applyFont="1" applyBorder="1" applyAlignment="1" applyProtection="1">
      <alignment horizontal="right" indent="1"/>
      <protection hidden="1"/>
    </xf>
    <xf numFmtId="166" fontId="80" fillId="0" borderId="11" xfId="0" applyNumberFormat="1" applyFont="1" applyBorder="1" applyAlignment="1" applyProtection="1">
      <alignment horizontal="right" indent="1"/>
      <protection hidden="1"/>
    </xf>
    <xf numFmtId="166" fontId="80" fillId="0" borderId="39" xfId="0" applyNumberFormat="1" applyFont="1" applyBorder="1" applyAlignment="1" applyProtection="1">
      <alignment horizontal="right" indent="1"/>
      <protection hidden="1"/>
    </xf>
    <xf numFmtId="165" fontId="80" fillId="0" borderId="13" xfId="0" applyNumberFormat="1" applyFont="1" applyBorder="1" applyAlignment="1" applyProtection="1">
      <alignment horizontal="right" indent="1"/>
      <protection hidden="1"/>
    </xf>
    <xf numFmtId="165" fontId="80" fillId="0" borderId="11" xfId="0" applyNumberFormat="1" applyFont="1" applyBorder="1" applyAlignment="1" applyProtection="1">
      <alignment horizontal="right" indent="1"/>
      <protection hidden="1"/>
    </xf>
    <xf numFmtId="165" fontId="80" fillId="0" borderId="39" xfId="0" applyNumberFormat="1" applyFont="1" applyBorder="1" applyAlignment="1" applyProtection="1">
      <alignment horizontal="right" indent="1"/>
      <protection hidden="1"/>
    </xf>
    <xf numFmtId="165" fontId="73" fillId="0" borderId="13" xfId="0" applyNumberFormat="1" applyFont="1" applyBorder="1" applyAlignment="1" applyProtection="1">
      <alignment horizontal="right" indent="8"/>
      <protection locked="0"/>
    </xf>
    <xf numFmtId="165" fontId="73" fillId="0" borderId="11" xfId="0" applyNumberFormat="1" applyFont="1" applyBorder="1" applyAlignment="1" applyProtection="1">
      <alignment horizontal="right" indent="8"/>
      <protection locked="0"/>
    </xf>
    <xf numFmtId="165" fontId="73" fillId="0" borderId="39" xfId="0" applyNumberFormat="1" applyFont="1" applyBorder="1" applyAlignment="1" applyProtection="1">
      <alignment horizontal="right" indent="8"/>
      <protection locked="0"/>
    </xf>
    <xf numFmtId="165" fontId="73" fillId="0" borderId="20" xfId="0" applyNumberFormat="1" applyFont="1" applyBorder="1" applyAlignment="1" applyProtection="1">
      <alignment horizontal="right" indent="8"/>
      <protection locked="0"/>
    </xf>
    <xf numFmtId="165" fontId="73" fillId="0" borderId="22" xfId="0" applyNumberFormat="1" applyFont="1" applyBorder="1" applyAlignment="1" applyProtection="1">
      <alignment horizontal="right" indent="8"/>
      <protection locked="0"/>
    </xf>
    <xf numFmtId="165" fontId="73" fillId="0" borderId="38" xfId="0" applyNumberFormat="1" applyFont="1" applyBorder="1" applyAlignment="1" applyProtection="1">
      <alignment horizontal="right" indent="8"/>
      <protection locked="0"/>
    </xf>
    <xf numFmtId="0" fontId="84" fillId="45" borderId="13" xfId="0" applyFont="1" applyFill="1" applyBorder="1" applyAlignment="1" applyProtection="1">
      <alignment horizontal="left"/>
      <protection/>
    </xf>
    <xf numFmtId="0" fontId="84" fillId="45" borderId="11" xfId="0" applyFont="1" applyFill="1" applyBorder="1" applyAlignment="1" applyProtection="1">
      <alignment horizontal="left"/>
      <protection/>
    </xf>
    <xf numFmtId="165" fontId="84" fillId="45" borderId="13" xfId="0" applyNumberFormat="1" applyFont="1" applyFill="1" applyBorder="1" applyAlignment="1" applyProtection="1">
      <alignment horizontal="right" indent="8"/>
      <protection hidden="1"/>
    </xf>
    <xf numFmtId="165" fontId="84" fillId="45" borderId="11" xfId="0" applyNumberFormat="1" applyFont="1" applyFill="1" applyBorder="1" applyAlignment="1" applyProtection="1">
      <alignment horizontal="right" indent="8"/>
      <protection hidden="1"/>
    </xf>
    <xf numFmtId="165" fontId="84" fillId="45" borderId="39" xfId="0" applyNumberFormat="1" applyFont="1" applyFill="1" applyBorder="1" applyAlignment="1" applyProtection="1">
      <alignment horizontal="right" indent="8"/>
      <protection hidden="1"/>
    </xf>
    <xf numFmtId="166" fontId="74" fillId="45" borderId="13" xfId="0" applyNumberFormat="1" applyFont="1" applyFill="1" applyBorder="1" applyAlignment="1" applyProtection="1">
      <alignment horizontal="right" indent="1"/>
      <protection hidden="1"/>
    </xf>
    <xf numFmtId="166" fontId="74" fillId="45" borderId="11" xfId="0" applyNumberFormat="1" applyFont="1" applyFill="1" applyBorder="1" applyAlignment="1" applyProtection="1">
      <alignment horizontal="right" indent="1"/>
      <protection hidden="1"/>
    </xf>
    <xf numFmtId="165" fontId="74" fillId="45" borderId="13" xfId="0" applyNumberFormat="1" applyFont="1" applyFill="1" applyBorder="1" applyAlignment="1" applyProtection="1">
      <alignment horizontal="right" indent="1"/>
      <protection hidden="1"/>
    </xf>
    <xf numFmtId="165" fontId="74" fillId="45" borderId="39" xfId="0" applyNumberFormat="1" applyFont="1" applyFill="1" applyBorder="1" applyAlignment="1" applyProtection="1">
      <alignment horizontal="right" indent="1"/>
      <protection hidden="1"/>
    </xf>
    <xf numFmtId="0" fontId="76" fillId="36" borderId="51" xfId="0" applyFont="1" applyFill="1" applyBorder="1" applyAlignment="1" applyProtection="1">
      <alignment horizontal="left"/>
      <protection/>
    </xf>
    <xf numFmtId="0" fontId="76" fillId="36" borderId="51" xfId="0" applyFont="1" applyFill="1" applyBorder="1" applyAlignment="1" applyProtection="1">
      <alignment horizontal="center"/>
      <protection/>
    </xf>
    <xf numFmtId="0" fontId="84" fillId="45" borderId="43" xfId="0" applyFont="1" applyFill="1" applyBorder="1" applyAlignment="1" applyProtection="1">
      <alignment horizontal="left"/>
      <protection/>
    </xf>
    <xf numFmtId="165" fontId="84" fillId="45" borderId="43" xfId="0" applyNumberFormat="1" applyFont="1" applyFill="1" applyBorder="1" applyAlignment="1" applyProtection="1">
      <alignment horizontal="right" indent="8"/>
      <protection/>
    </xf>
    <xf numFmtId="166" fontId="74" fillId="45" borderId="43" xfId="0" applyNumberFormat="1" applyFont="1" applyFill="1" applyBorder="1" applyAlignment="1" applyProtection="1">
      <alignment horizontal="right" indent="1"/>
      <protection hidden="1"/>
    </xf>
    <xf numFmtId="165" fontId="74" fillId="45" borderId="43" xfId="0" applyNumberFormat="1" applyFont="1" applyFill="1" applyBorder="1" applyAlignment="1" applyProtection="1">
      <alignment horizontal="right" indent="1"/>
      <protection hidden="1"/>
    </xf>
    <xf numFmtId="0" fontId="73" fillId="35" borderId="43" xfId="0" applyFont="1" applyFill="1" applyBorder="1" applyAlignment="1" applyProtection="1">
      <alignment horizontal="left"/>
      <protection/>
    </xf>
    <xf numFmtId="0" fontId="84" fillId="35" borderId="43" xfId="0" applyFont="1" applyFill="1" applyBorder="1" applyAlignment="1" applyProtection="1">
      <alignment horizontal="left"/>
      <protection/>
    </xf>
    <xf numFmtId="165" fontId="73" fillId="0" borderId="43" xfId="0" applyNumberFormat="1" applyFont="1" applyFill="1" applyBorder="1" applyAlignment="1" applyProtection="1">
      <alignment horizontal="right" indent="8"/>
      <protection locked="0"/>
    </xf>
    <xf numFmtId="0" fontId="84" fillId="45" borderId="43" xfId="0" applyFont="1" applyFill="1" applyBorder="1" applyAlignment="1" applyProtection="1">
      <alignment horizontal="left" vertical="center"/>
      <protection/>
    </xf>
    <xf numFmtId="165" fontId="84" fillId="45" borderId="43" xfId="0" applyNumberFormat="1" applyFont="1" applyFill="1" applyBorder="1" applyAlignment="1" applyProtection="1">
      <alignment horizontal="right" indent="8"/>
      <protection hidden="1"/>
    </xf>
    <xf numFmtId="0" fontId="91" fillId="37" borderId="13" xfId="53" applyFont="1" applyFill="1" applyBorder="1" applyAlignment="1" applyProtection="1">
      <alignment horizontal="left" vertical="center"/>
      <protection locked="0"/>
    </xf>
    <xf numFmtId="0" fontId="91" fillId="37" borderId="11" xfId="53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84" fillId="45" borderId="13" xfId="0" applyFont="1" applyFill="1" applyBorder="1" applyAlignment="1" applyProtection="1">
      <alignment horizontal="left" vertical="center"/>
      <protection/>
    </xf>
    <xf numFmtId="0" fontId="84" fillId="45" borderId="11" xfId="0" applyFont="1" applyFill="1" applyBorder="1" applyAlignment="1" applyProtection="1">
      <alignment horizontal="left" vertical="center"/>
      <protection/>
    </xf>
    <xf numFmtId="0" fontId="84" fillId="45" borderId="39" xfId="0" applyFont="1" applyFill="1" applyBorder="1" applyAlignment="1" applyProtection="1">
      <alignment horizontal="left" vertical="center"/>
      <protection/>
    </xf>
    <xf numFmtId="165" fontId="74" fillId="45" borderId="13" xfId="0" applyNumberFormat="1" applyFont="1" applyFill="1" applyBorder="1" applyAlignment="1" applyProtection="1">
      <alignment horizontal="center" vertical="center"/>
      <protection hidden="1"/>
    </xf>
    <xf numFmtId="165" fontId="74" fillId="45" borderId="11" xfId="0" applyNumberFormat="1" applyFont="1" applyFill="1" applyBorder="1" applyAlignment="1" applyProtection="1">
      <alignment horizontal="center" vertical="center"/>
      <protection hidden="1"/>
    </xf>
    <xf numFmtId="165" fontId="74" fillId="45" borderId="39" xfId="0" applyNumberFormat="1" applyFont="1" applyFill="1" applyBorder="1" applyAlignment="1" applyProtection="1">
      <alignment horizontal="center" vertical="center"/>
      <protection hidden="1"/>
    </xf>
    <xf numFmtId="166" fontId="74" fillId="45" borderId="20" xfId="0" applyNumberFormat="1" applyFont="1" applyFill="1" applyBorder="1" applyAlignment="1" applyProtection="1">
      <alignment horizontal="right" vertical="center" indent="1"/>
      <protection hidden="1"/>
    </xf>
    <xf numFmtId="166" fontId="74" fillId="45" borderId="22" xfId="0" applyNumberFormat="1" applyFont="1" applyFill="1" applyBorder="1" applyAlignment="1" applyProtection="1">
      <alignment horizontal="right" vertical="center" indent="1"/>
      <protection hidden="1"/>
    </xf>
    <xf numFmtId="166" fontId="74" fillId="45" borderId="38" xfId="0" applyNumberFormat="1" applyFont="1" applyFill="1" applyBorder="1" applyAlignment="1" applyProtection="1">
      <alignment horizontal="right" vertical="center" indent="1"/>
      <protection hidden="1"/>
    </xf>
    <xf numFmtId="165" fontId="74" fillId="45" borderId="20" xfId="0" applyNumberFormat="1" applyFont="1" applyFill="1" applyBorder="1" applyAlignment="1" applyProtection="1">
      <alignment horizontal="right" vertical="center" indent="1"/>
      <protection hidden="1"/>
    </xf>
    <xf numFmtId="165" fontId="74" fillId="45" borderId="22" xfId="0" applyNumberFormat="1" applyFont="1" applyFill="1" applyBorder="1" applyAlignment="1" applyProtection="1">
      <alignment horizontal="right" vertical="center" indent="1"/>
      <protection hidden="1"/>
    </xf>
    <xf numFmtId="165" fontId="74" fillId="45" borderId="38" xfId="0" applyNumberFormat="1" applyFont="1" applyFill="1" applyBorder="1" applyAlignment="1" applyProtection="1">
      <alignment horizontal="right" vertical="center" indent="1"/>
      <protection hidden="1"/>
    </xf>
    <xf numFmtId="0" fontId="82" fillId="36" borderId="52" xfId="0" applyFont="1" applyFill="1" applyBorder="1" applyAlignment="1" applyProtection="1">
      <alignment vertical="center"/>
      <protection/>
    </xf>
    <xf numFmtId="0" fontId="82" fillId="36" borderId="53" xfId="0" applyFont="1" applyFill="1" applyBorder="1" applyAlignment="1" applyProtection="1">
      <alignment vertical="center"/>
      <protection/>
    </xf>
    <xf numFmtId="0" fontId="82" fillId="36" borderId="54" xfId="0" applyFont="1" applyFill="1" applyBorder="1" applyAlignment="1" applyProtection="1">
      <alignment vertical="center"/>
      <protection/>
    </xf>
    <xf numFmtId="0" fontId="94" fillId="36" borderId="52" xfId="0" applyFont="1" applyFill="1" applyBorder="1" applyAlignment="1">
      <alignment vertical="center"/>
    </xf>
    <xf numFmtId="0" fontId="94" fillId="36" borderId="53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95" fillId="37" borderId="0" xfId="0" applyFont="1" applyFill="1" applyAlignment="1">
      <alignment horizontal="center" vertical="center"/>
    </xf>
    <xf numFmtId="0" fontId="95" fillId="37" borderId="0" xfId="0" applyFont="1" applyFill="1" applyAlignment="1">
      <alignment horizontal="center" vertical="center" textRotation="90"/>
    </xf>
    <xf numFmtId="0" fontId="95" fillId="37" borderId="33" xfId="0" applyFont="1" applyFill="1" applyBorder="1" applyAlignment="1">
      <alignment horizontal="center" vertical="center" textRotation="90" wrapText="1"/>
    </xf>
    <xf numFmtId="0" fontId="82" fillId="36" borderId="55" xfId="0" applyFont="1" applyFill="1" applyBorder="1" applyAlignment="1">
      <alignment vertical="center"/>
    </xf>
    <xf numFmtId="0" fontId="82" fillId="36" borderId="10" xfId="0" applyFont="1" applyFill="1" applyBorder="1" applyAlignment="1">
      <alignment vertical="center"/>
    </xf>
    <xf numFmtId="0" fontId="82" fillId="36" borderId="56" xfId="0" applyFont="1" applyFill="1" applyBorder="1" applyAlignment="1">
      <alignment vertical="center"/>
    </xf>
    <xf numFmtId="0" fontId="74" fillId="33" borderId="57" xfId="0" applyFont="1" applyFill="1" applyBorder="1" applyAlignment="1" applyProtection="1">
      <alignment horizontal="center"/>
      <protection/>
    </xf>
    <xf numFmtId="0" fontId="74" fillId="33" borderId="58" xfId="0" applyFont="1" applyFill="1" applyBorder="1" applyAlignment="1" applyProtection="1">
      <alignment horizontal="center"/>
      <protection/>
    </xf>
    <xf numFmtId="0" fontId="73" fillId="0" borderId="0" xfId="0" applyFont="1" applyBorder="1" applyAlignment="1">
      <alignment horizontal="center"/>
    </xf>
    <xf numFmtId="0" fontId="76" fillId="36" borderId="59" xfId="0" applyFont="1" applyFill="1" applyBorder="1" applyAlignment="1">
      <alignment horizontal="center"/>
    </xf>
    <xf numFmtId="0" fontId="76" fillId="36" borderId="60" xfId="0" applyFont="1" applyFill="1" applyBorder="1" applyAlignment="1">
      <alignment horizontal="center"/>
    </xf>
    <xf numFmtId="0" fontId="76" fillId="36" borderId="61" xfId="0" applyFont="1" applyFill="1" applyBorder="1" applyAlignment="1">
      <alignment horizontal="center" vertical="center"/>
    </xf>
    <xf numFmtId="0" fontId="76" fillId="36" borderId="62" xfId="0" applyFont="1" applyFill="1" applyBorder="1" applyAlignment="1">
      <alignment horizontal="center" vertical="center"/>
    </xf>
    <xf numFmtId="0" fontId="76" fillId="36" borderId="63" xfId="0" applyFont="1" applyFill="1" applyBorder="1" applyAlignment="1">
      <alignment horizontal="center" vertical="center"/>
    </xf>
    <xf numFmtId="0" fontId="76" fillId="36" borderId="64" xfId="0" applyFont="1" applyFill="1" applyBorder="1" applyAlignment="1">
      <alignment horizontal="center" vertical="center"/>
    </xf>
    <xf numFmtId="0" fontId="76" fillId="36" borderId="63" xfId="0" applyNumberFormat="1" applyFont="1" applyFill="1" applyBorder="1" applyAlignment="1">
      <alignment horizontal="center" vertical="center"/>
    </xf>
    <xf numFmtId="0" fontId="76" fillId="36" borderId="64" xfId="0" applyNumberFormat="1" applyFont="1" applyFill="1" applyBorder="1" applyAlignment="1">
      <alignment horizontal="center" vertical="center"/>
    </xf>
    <xf numFmtId="0" fontId="0" fillId="34" borderId="0" xfId="0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b/>
        <i val="0"/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BFE1A3"/>
      </font>
    </dxf>
    <dxf>
      <font>
        <color auto="1"/>
      </font>
    </dxf>
    <dxf>
      <font>
        <color auto="1"/>
      </font>
      <border/>
    </dxf>
    <dxf>
      <font>
        <color rgb="FFBFE1A3"/>
      </font>
      <border/>
    </dxf>
    <dxf>
      <font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working expenses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Budgeted % of total expenses</a:t>
            </a:r>
          </a:p>
        </c:rich>
      </c:tx>
      <c:layout>
        <c:manualLayout>
          <c:xMode val="factor"/>
          <c:yMode val="factor"/>
          <c:x val="-0.000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475"/>
          <c:y val="0.2335"/>
          <c:w val="0.3485"/>
          <c:h val="0.68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4B7D"/>
                  </a:gs>
                  <a:gs pos="80000">
                    <a:srgbClr val="3065A4"/>
                  </a:gs>
                  <a:gs pos="100000">
                    <a:srgbClr val="2E65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F2321"/>
                  </a:gs>
                  <a:gs pos="80000">
                    <a:srgbClr val="A7312E"/>
                  </a:gs>
                  <a:gs pos="100000">
                    <a:srgbClr val="AA2F2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B3467"/>
                  </a:gs>
                  <a:gs pos="80000">
                    <a:srgbClr val="644788"/>
                  </a:gs>
                  <a:gs pos="100000">
                    <a:srgbClr val="65468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85816"/>
                  </a:gs>
                  <a:gs pos="80000">
                    <a:srgbClr val="DB7521"/>
                  </a:gs>
                  <a:gs pos="100000">
                    <a:srgbClr val="E0751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'Appendix B - Graphs Worksheet'!$G$4:$G$15</c:f>
              <c:numCache/>
            </c:numRef>
          </c:cat>
          <c:val>
            <c:numRef>
              <c:f>'Appendix B - Graphs Worksheet'!$H$4:$H$15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5</xdr:row>
      <xdr:rowOff>171450</xdr:rowOff>
    </xdr:from>
    <xdr:to>
      <xdr:col>5</xdr:col>
      <xdr:colOff>1190625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6105525" y="1781175"/>
          <a:ext cx="704850" cy="180975"/>
          <a:chOff x="432955" y="2367662"/>
          <a:chExt cx="709492" cy="1886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32955" y="2394588"/>
            <a:ext cx="661424" cy="161699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D9D9D9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Isosceles Triangle 3"/>
          <xdr:cNvSpPr>
            <a:spLocks/>
          </xdr:cNvSpPr>
        </xdr:nvSpPr>
        <xdr:spPr>
          <a:xfrm rot="2700000" flipH="1">
            <a:off x="1010127" y="2394588"/>
            <a:ext cx="132320" cy="60643"/>
          </a:xfrm>
          <a:prstGeom prst="triangle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666750</xdr:colOff>
      <xdr:row>0</xdr:row>
      <xdr:rowOff>0</xdr:rowOff>
    </xdr:from>
    <xdr:to>
      <xdr:col>7</xdr:col>
      <xdr:colOff>0</xdr:colOff>
      <xdr:row>0</xdr:row>
      <xdr:rowOff>466725</xdr:rowOff>
    </xdr:to>
    <xdr:pic>
      <xdr:nvPicPr>
        <xdr:cNvPr id="4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20</xdr:row>
      <xdr:rowOff>57150</xdr:rowOff>
    </xdr:from>
    <xdr:to>
      <xdr:col>5</xdr:col>
      <xdr:colOff>1781175</xdr:colOff>
      <xdr:row>21</xdr:row>
      <xdr:rowOff>152400</xdr:rowOff>
    </xdr:to>
    <xdr:pic>
      <xdr:nvPicPr>
        <xdr:cNvPr id="5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6296025" y="5495925"/>
          <a:ext cx="1104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0</xdr:row>
      <xdr:rowOff>9525</xdr:rowOff>
    </xdr:from>
    <xdr:to>
      <xdr:col>26</xdr:col>
      <xdr:colOff>171450</xdr:colOff>
      <xdr:row>0</xdr:row>
      <xdr:rowOff>342900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95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54</xdr:row>
      <xdr:rowOff>85725</xdr:rowOff>
    </xdr:from>
    <xdr:to>
      <xdr:col>26</xdr:col>
      <xdr:colOff>95250</xdr:colOff>
      <xdr:row>56</xdr:row>
      <xdr:rowOff>28575</xdr:rowOff>
    </xdr:to>
    <xdr:pic>
      <xdr:nvPicPr>
        <xdr:cNvPr id="2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5953125" y="108013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0</xdr:row>
      <xdr:rowOff>28575</xdr:rowOff>
    </xdr:from>
    <xdr:to>
      <xdr:col>10</xdr:col>
      <xdr:colOff>1162050</xdr:colOff>
      <xdr:row>0</xdr:row>
      <xdr:rowOff>371475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285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123825</xdr:rowOff>
    </xdr:from>
    <xdr:to>
      <xdr:col>10</xdr:col>
      <xdr:colOff>1143000</xdr:colOff>
      <xdr:row>25</xdr:row>
      <xdr:rowOff>533400</xdr:rowOff>
    </xdr:to>
    <xdr:pic>
      <xdr:nvPicPr>
        <xdr:cNvPr id="2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10001250" y="8096250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19050</xdr:rowOff>
    </xdr:from>
    <xdr:to>
      <xdr:col>4</xdr:col>
      <xdr:colOff>2009775</xdr:colOff>
      <xdr:row>0</xdr:row>
      <xdr:rowOff>361950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90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113</xdr:row>
      <xdr:rowOff>123825</xdr:rowOff>
    </xdr:from>
    <xdr:to>
      <xdr:col>4</xdr:col>
      <xdr:colOff>1828800</xdr:colOff>
      <xdr:row>115</xdr:row>
      <xdr:rowOff>66675</xdr:rowOff>
    </xdr:to>
    <xdr:pic>
      <xdr:nvPicPr>
        <xdr:cNvPr id="2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6134100" y="21850350"/>
          <a:ext cx="1085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19050</xdr:rowOff>
    </xdr:from>
    <xdr:to>
      <xdr:col>4</xdr:col>
      <xdr:colOff>2009775</xdr:colOff>
      <xdr:row>0</xdr:row>
      <xdr:rowOff>361950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90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22</xdr:row>
      <xdr:rowOff>114300</xdr:rowOff>
    </xdr:from>
    <xdr:to>
      <xdr:col>4</xdr:col>
      <xdr:colOff>1952625</xdr:colOff>
      <xdr:row>23</xdr:row>
      <xdr:rowOff>228600</xdr:rowOff>
    </xdr:to>
    <xdr:pic>
      <xdr:nvPicPr>
        <xdr:cNvPr id="2" name="Picture 2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6257925" y="4543425"/>
          <a:ext cx="1085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4</xdr:col>
      <xdr:colOff>2038350</xdr:colOff>
      <xdr:row>22</xdr:row>
      <xdr:rowOff>19050</xdr:rowOff>
    </xdr:to>
    <xdr:graphicFrame>
      <xdr:nvGraphicFramePr>
        <xdr:cNvPr id="3" name="Chart 3"/>
        <xdr:cNvGraphicFramePr/>
      </xdr:nvGraphicFramePr>
      <xdr:xfrm>
        <a:off x="0" y="457200"/>
        <a:ext cx="74295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19050</xdr:rowOff>
    </xdr:from>
    <xdr:to>
      <xdr:col>6</xdr:col>
      <xdr:colOff>152400</xdr:colOff>
      <xdr:row>0</xdr:row>
      <xdr:rowOff>504825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9050"/>
          <a:ext cx="1323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30" zoomScaleNormal="130" zoomScalePageLayoutView="0" workbookViewId="0" topLeftCell="A1">
      <selection activeCell="B5" sqref="B5"/>
    </sheetView>
  </sheetViews>
  <sheetFormatPr defaultColWidth="9.140625" defaultRowHeight="15"/>
  <cols>
    <col min="1" max="1" width="2.8515625" style="103" customWidth="1"/>
    <col min="2" max="2" width="19.7109375" style="103" customWidth="1"/>
    <col min="3" max="3" width="29.7109375" style="103" customWidth="1"/>
    <col min="4" max="4" width="3.28125" style="103" customWidth="1"/>
    <col min="5" max="5" width="28.7109375" style="103" customWidth="1"/>
    <col min="6" max="6" width="27.140625" style="103" customWidth="1"/>
    <col min="7" max="7" width="2.8515625" style="103" customWidth="1"/>
    <col min="8" max="8" width="9.140625" style="103" customWidth="1"/>
  </cols>
  <sheetData>
    <row r="1" spans="1:8" ht="69.75" customHeight="1">
      <c r="A1" s="91"/>
      <c r="B1" s="92" t="s">
        <v>179</v>
      </c>
      <c r="C1" s="93"/>
      <c r="D1" s="94"/>
      <c r="E1" s="94"/>
      <c r="F1" s="94"/>
      <c r="G1" s="94"/>
      <c r="H1" s="95"/>
    </row>
    <row r="2" spans="1:8" ht="14.25">
      <c r="A2" s="96" t="s">
        <v>148</v>
      </c>
      <c r="B2" s="96"/>
      <c r="C2" s="96"/>
      <c r="D2" s="96"/>
      <c r="E2" s="96"/>
      <c r="F2" s="96"/>
      <c r="G2" s="96"/>
      <c r="H2" s="97"/>
    </row>
    <row r="3" spans="1:8" ht="14.25">
      <c r="A3" s="96"/>
      <c r="B3" s="98" t="s">
        <v>152</v>
      </c>
      <c r="C3" s="98"/>
      <c r="D3" s="99"/>
      <c r="E3" s="100" t="s">
        <v>156</v>
      </c>
      <c r="F3" s="110" t="s">
        <v>173</v>
      </c>
      <c r="G3" s="96"/>
      <c r="H3" s="97"/>
    </row>
    <row r="4" spans="1:8" ht="14.25">
      <c r="A4" s="96"/>
      <c r="B4" s="101" t="s">
        <v>153</v>
      </c>
      <c r="C4" s="99"/>
      <c r="D4" s="99"/>
      <c r="E4" s="110" t="s">
        <v>185</v>
      </c>
      <c r="F4" s="110"/>
      <c r="G4" s="96"/>
      <c r="H4" s="97"/>
    </row>
    <row r="5" spans="1:8" ht="14.25">
      <c r="A5" s="96"/>
      <c r="B5" s="101" t="s">
        <v>154</v>
      </c>
      <c r="C5" s="99"/>
      <c r="D5" s="99"/>
      <c r="E5" s="110"/>
      <c r="F5" s="110"/>
      <c r="G5" s="96"/>
      <c r="H5" s="97"/>
    </row>
    <row r="6" spans="1:8" ht="15">
      <c r="A6" s="96"/>
      <c r="B6" s="101" t="s">
        <v>157</v>
      </c>
      <c r="C6" s="99"/>
      <c r="D6" s="99"/>
      <c r="E6" s="110"/>
      <c r="F6" s="110"/>
      <c r="G6" s="96"/>
      <c r="H6" s="97"/>
    </row>
    <row r="7" spans="1:8" ht="15">
      <c r="A7" s="96"/>
      <c r="B7" s="101" t="s">
        <v>180</v>
      </c>
      <c r="C7" s="99"/>
      <c r="D7" s="99"/>
      <c r="E7" s="110"/>
      <c r="F7" s="110"/>
      <c r="G7" s="96"/>
      <c r="H7" s="97"/>
    </row>
    <row r="8" spans="1:8" ht="14.25">
      <c r="A8" s="96"/>
      <c r="B8" s="101" t="s">
        <v>155</v>
      </c>
      <c r="C8" s="99"/>
      <c r="D8" s="99"/>
      <c r="E8" s="110"/>
      <c r="F8" s="110"/>
      <c r="G8" s="96"/>
      <c r="H8" s="97"/>
    </row>
    <row r="9" spans="1:8" ht="24" customHeight="1">
      <c r="A9" s="96"/>
      <c r="B9" s="102" t="s">
        <v>181</v>
      </c>
      <c r="C9" s="96"/>
      <c r="D9" s="96"/>
      <c r="E9" s="96"/>
      <c r="F9" s="96"/>
      <c r="G9" s="96"/>
      <c r="H9" s="97"/>
    </row>
    <row r="10" spans="1:8" ht="36" customHeight="1">
      <c r="A10" s="96"/>
      <c r="B10" s="111" t="s">
        <v>186</v>
      </c>
      <c r="C10" s="111"/>
      <c r="D10" s="111"/>
      <c r="E10" s="111"/>
      <c r="F10" s="111"/>
      <c r="G10" s="96"/>
      <c r="H10" s="97"/>
    </row>
    <row r="11" spans="1:8" ht="24" customHeight="1">
      <c r="A11" s="96"/>
      <c r="B11" s="102" t="s">
        <v>182</v>
      </c>
      <c r="D11" s="104"/>
      <c r="E11" s="105"/>
      <c r="F11" s="104"/>
      <c r="G11" s="96"/>
      <c r="H11" s="97"/>
    </row>
    <row r="12" spans="1:8" ht="14.25">
      <c r="A12" s="96"/>
      <c r="B12" s="106" t="s">
        <v>187</v>
      </c>
      <c r="D12" s="104"/>
      <c r="E12" s="105"/>
      <c r="F12" s="104"/>
      <c r="G12" s="96"/>
      <c r="H12" s="97"/>
    </row>
    <row r="13" spans="1:8" ht="24" customHeight="1">
      <c r="A13" s="96"/>
      <c r="B13" s="102" t="s">
        <v>158</v>
      </c>
      <c r="C13" s="107"/>
      <c r="D13" s="104"/>
      <c r="E13" s="104"/>
      <c r="F13" s="104"/>
      <c r="G13" s="96"/>
      <c r="H13" s="97"/>
    </row>
    <row r="14" spans="1:8" ht="30" customHeight="1">
      <c r="A14" s="96"/>
      <c r="B14" s="112" t="s">
        <v>188</v>
      </c>
      <c r="C14" s="113"/>
      <c r="D14" s="113"/>
      <c r="E14" s="113"/>
      <c r="F14" s="113"/>
      <c r="G14" s="96"/>
      <c r="H14" s="97"/>
    </row>
    <row r="15" spans="1:8" ht="24" customHeight="1">
      <c r="A15" s="96"/>
      <c r="B15" s="102" t="s">
        <v>183</v>
      </c>
      <c r="C15" s="107"/>
      <c r="D15" s="104"/>
      <c r="E15" s="104"/>
      <c r="F15" s="104"/>
      <c r="G15" s="96"/>
      <c r="H15" s="97"/>
    </row>
    <row r="16" spans="1:8" ht="14.25">
      <c r="A16" s="96"/>
      <c r="B16" s="112" t="s">
        <v>189</v>
      </c>
      <c r="C16" s="113"/>
      <c r="D16" s="113"/>
      <c r="E16" s="113"/>
      <c r="F16" s="113"/>
      <c r="G16" s="96"/>
      <c r="H16" s="97"/>
    </row>
    <row r="17" spans="1:8" ht="24" customHeight="1">
      <c r="A17" s="96"/>
      <c r="B17" s="102" t="s">
        <v>184</v>
      </c>
      <c r="C17" s="107"/>
      <c r="D17" s="104"/>
      <c r="E17" s="104"/>
      <c r="F17" s="104"/>
      <c r="G17" s="96"/>
      <c r="H17" s="97"/>
    </row>
    <row r="18" spans="1:8" ht="14.25">
      <c r="A18" s="96"/>
      <c r="B18" s="106" t="s">
        <v>190</v>
      </c>
      <c r="D18" s="104"/>
      <c r="E18" s="105"/>
      <c r="F18" s="104"/>
      <c r="G18" s="96"/>
      <c r="H18" s="97"/>
    </row>
    <row r="19" spans="1:8" ht="14.25">
      <c r="A19" s="96"/>
      <c r="B19" s="106" t="s">
        <v>191</v>
      </c>
      <c r="D19" s="104"/>
      <c r="E19" s="105"/>
      <c r="F19" s="104"/>
      <c r="G19" s="96"/>
      <c r="H19" s="97"/>
    </row>
    <row r="20" spans="1:8" ht="14.25">
      <c r="A20" s="96"/>
      <c r="B20" s="96"/>
      <c r="C20" s="96"/>
      <c r="D20" s="96"/>
      <c r="E20" s="96"/>
      <c r="F20" s="96"/>
      <c r="G20" s="96"/>
      <c r="H20" s="97"/>
    </row>
    <row r="21" spans="1:8" ht="25.5" customHeight="1">
      <c r="A21" s="108"/>
      <c r="B21" s="108"/>
      <c r="C21" s="108"/>
      <c r="D21" s="108"/>
      <c r="E21" s="108"/>
      <c r="F21" s="108"/>
      <c r="G21" s="108"/>
      <c r="H21" s="97"/>
    </row>
    <row r="22" spans="1:8" ht="25.5" customHeight="1">
      <c r="A22" s="108"/>
      <c r="B22" s="108"/>
      <c r="C22" s="108"/>
      <c r="D22" s="108"/>
      <c r="E22" s="108"/>
      <c r="F22" s="108"/>
      <c r="G22" s="108"/>
      <c r="H22" s="97"/>
    </row>
    <row r="23" spans="1:8" ht="14.25">
      <c r="A23" s="97"/>
      <c r="B23" s="97"/>
      <c r="C23" s="97"/>
      <c r="D23" s="97"/>
      <c r="E23" s="97"/>
      <c r="F23" s="97"/>
      <c r="G23" s="97"/>
      <c r="H23" s="97"/>
    </row>
    <row r="24" spans="2:8" ht="14.25">
      <c r="B24" s="97"/>
      <c r="C24" s="97"/>
      <c r="D24" s="97"/>
      <c r="E24" s="97"/>
      <c r="F24" s="97"/>
      <c r="G24" s="97"/>
      <c r="H24" s="97"/>
    </row>
    <row r="25" spans="1:8" ht="14.25">
      <c r="A25" s="97"/>
      <c r="B25" s="97"/>
      <c r="C25" s="97"/>
      <c r="D25" s="97"/>
      <c r="E25" s="97"/>
      <c r="F25" s="97"/>
      <c r="G25" s="97"/>
      <c r="H25" s="97"/>
    </row>
    <row r="26" spans="1:8" ht="14.25">
      <c r="A26" s="97"/>
      <c r="B26" s="97"/>
      <c r="C26" s="97"/>
      <c r="D26" s="97"/>
      <c r="E26" s="97"/>
      <c r="F26" s="97"/>
      <c r="G26" s="97"/>
      <c r="H26" s="97"/>
    </row>
    <row r="27" spans="1:8" ht="14.25">
      <c r="A27" s="97"/>
      <c r="B27" s="97"/>
      <c r="C27" s="97"/>
      <c r="D27" s="97"/>
      <c r="E27" s="97"/>
      <c r="F27" s="97"/>
      <c r="G27" s="97"/>
      <c r="H27" s="97"/>
    </row>
    <row r="28" spans="1:8" ht="14.25">
      <c r="A28" s="97"/>
      <c r="B28" s="97"/>
      <c r="C28" s="97"/>
      <c r="D28" s="97"/>
      <c r="E28" s="97"/>
      <c r="F28" s="97"/>
      <c r="G28" s="97"/>
      <c r="H28" s="97"/>
    </row>
    <row r="29" spans="1:8" ht="14.25">
      <c r="A29" s="97"/>
      <c r="G29" s="97"/>
      <c r="H29" s="97"/>
    </row>
  </sheetData>
  <sheetProtection/>
  <mergeCells count="5">
    <mergeCell ref="F3:F8"/>
    <mergeCell ref="E4:E8"/>
    <mergeCell ref="B10:F10"/>
    <mergeCell ref="B14:F14"/>
    <mergeCell ref="B16:F16"/>
  </mergeCells>
  <hyperlinks>
    <hyperlink ref="B6" location="'Appendix A - Detail Exp Sheet'!A1" display="   -  Appendix A - Detail Expense Sheet"/>
    <hyperlink ref="B4" location="'Step 1 - Annual Cash Budget'!A1" display="   -  Annual Cash Budget"/>
    <hyperlink ref="B5" location="'Step 2 - Sensitivity Table'!A1" display="   -  Sensitivity Table"/>
    <hyperlink ref="B8" location="'Helpful Tips'!A1" display="   -  Helpful Tips"/>
    <hyperlink ref="B7" location="'Appendix B - Graphs Worksheet'!A1" display="   -  Appendix B - Graph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8"/>
  <sheetViews>
    <sheetView showGridLines="0" showZeros="0" tabSelected="1" zoomScale="120" zoomScaleNormal="120" zoomScalePageLayoutView="0" workbookViewId="0" topLeftCell="A1">
      <selection activeCell="K26" sqref="K26:S26"/>
    </sheetView>
  </sheetViews>
  <sheetFormatPr defaultColWidth="9.140625" defaultRowHeight="15" customHeight="1"/>
  <cols>
    <col min="1" max="1" width="10.140625" style="57" customWidth="1"/>
    <col min="2" max="2" width="1.57421875" style="57" customWidth="1"/>
    <col min="3" max="3" width="2.8515625" style="57" customWidth="1"/>
    <col min="4" max="4" width="3.421875" style="57" customWidth="1"/>
    <col min="5" max="5" width="2.28125" style="57" customWidth="1"/>
    <col min="6" max="6" width="6.140625" style="57" customWidth="1"/>
    <col min="7" max="7" width="8.7109375" style="57" customWidth="1"/>
    <col min="8" max="8" width="5.28125" style="57" customWidth="1"/>
    <col min="9" max="9" width="7.28125" style="57" customWidth="1"/>
    <col min="10" max="10" width="6.00390625" style="57" customWidth="1"/>
    <col min="11" max="11" width="5.140625" style="57" customWidth="1"/>
    <col min="12" max="12" width="1.7109375" style="57" customWidth="1"/>
    <col min="13" max="13" width="4.28125" style="57" customWidth="1"/>
    <col min="14" max="14" width="4.7109375" style="57" customWidth="1"/>
    <col min="15" max="15" width="1.7109375" style="57" customWidth="1"/>
    <col min="16" max="16" width="1.8515625" style="57" customWidth="1"/>
    <col min="17" max="17" width="3.7109375" style="57" customWidth="1"/>
    <col min="18" max="18" width="1.421875" style="57" customWidth="1"/>
    <col min="19" max="19" width="5.140625" style="57" customWidth="1"/>
    <col min="20" max="20" width="1.28515625" style="57" customWidth="1"/>
    <col min="21" max="21" width="2.421875" style="57" customWidth="1"/>
    <col min="22" max="22" width="4.57421875" style="57" customWidth="1"/>
    <col min="23" max="23" width="2.421875" style="57" customWidth="1"/>
    <col min="24" max="24" width="3.8515625" style="57" customWidth="1"/>
    <col min="25" max="25" width="1.421875" style="57" customWidth="1"/>
    <col min="26" max="26" width="4.8515625" style="57" customWidth="1"/>
    <col min="27" max="27" width="3.140625" style="57" customWidth="1"/>
    <col min="28" max="16384" width="9.140625" style="77" customWidth="1"/>
  </cols>
  <sheetData>
    <row r="1" spans="1:27" s="57" customFormat="1" ht="33.75" customHeight="1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2"/>
    </row>
    <row r="2" spans="1:27" s="57" customFormat="1" ht="13.5" customHeight="1">
      <c r="A2" s="58" t="s">
        <v>11</v>
      </c>
      <c r="B2" s="163"/>
      <c r="C2" s="163"/>
      <c r="D2" s="163"/>
      <c r="E2" s="163"/>
      <c r="F2" s="163"/>
      <c r="G2" s="163"/>
      <c r="H2" s="163"/>
      <c r="I2" s="163"/>
      <c r="J2" s="163"/>
      <c r="K2" s="169" t="s">
        <v>12</v>
      </c>
      <c r="L2" s="169"/>
      <c r="M2" s="169"/>
      <c r="N2" s="169"/>
      <c r="O2" s="88"/>
      <c r="P2" s="170"/>
      <c r="Q2" s="170"/>
      <c r="R2" s="170"/>
      <c r="S2" s="170"/>
      <c r="T2" s="164" t="s">
        <v>13</v>
      </c>
      <c r="U2" s="164"/>
      <c r="V2" s="170"/>
      <c r="W2" s="170"/>
      <c r="X2" s="170"/>
      <c r="Y2" s="170"/>
      <c r="Z2" s="88"/>
      <c r="AA2" s="89"/>
    </row>
    <row r="3" spans="1:27" s="57" customFormat="1" ht="17.25" customHeight="1">
      <c r="A3" s="59" t="s">
        <v>1</v>
      </c>
      <c r="B3" s="165"/>
      <c r="C3" s="165"/>
      <c r="D3" s="165"/>
      <c r="E3" s="165"/>
      <c r="F3" s="82" t="s">
        <v>14</v>
      </c>
      <c r="G3" s="90"/>
      <c r="H3" s="80" t="s">
        <v>15</v>
      </c>
      <c r="I3" s="3"/>
      <c r="J3" s="80" t="s">
        <v>16</v>
      </c>
      <c r="K3" s="166">
        <f>IF(G3=0,"",B3/G3)</f>
      </c>
      <c r="L3" s="166"/>
      <c r="M3" s="166"/>
      <c r="N3" s="167" t="s">
        <v>17</v>
      </c>
      <c r="O3" s="167"/>
      <c r="P3" s="167"/>
      <c r="Q3" s="168">
        <f>IF(I3=0,"",B3/I3)</f>
      </c>
      <c r="R3" s="168"/>
      <c r="S3" s="168"/>
      <c r="T3" s="168"/>
      <c r="U3" s="146" t="s">
        <v>18</v>
      </c>
      <c r="V3" s="146"/>
      <c r="W3" s="145">
        <f>IF(I3=0,"",G3/I3)</f>
      </c>
      <c r="X3" s="145"/>
      <c r="Y3" s="145"/>
      <c r="Z3" s="146" t="s">
        <v>19</v>
      </c>
      <c r="AA3" s="147"/>
    </row>
    <row r="4" spans="1:27" s="57" customFormat="1" ht="11.25" customHeight="1">
      <c r="A4" s="157" t="s">
        <v>200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9"/>
    </row>
    <row r="5" spans="1:27" s="81" customFormat="1" ht="30.7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50"/>
    </row>
    <row r="6" spans="1:27" s="57" customFormat="1" ht="15" customHeight="1">
      <c r="A6" s="151" t="s">
        <v>2</v>
      </c>
      <c r="B6" s="152"/>
      <c r="C6" s="152"/>
      <c r="D6" s="152"/>
      <c r="E6" s="152"/>
      <c r="F6" s="152"/>
      <c r="G6" s="152"/>
      <c r="H6" s="152"/>
      <c r="I6" s="152"/>
      <c r="J6" s="153"/>
      <c r="K6" s="154" t="s">
        <v>20</v>
      </c>
      <c r="L6" s="154"/>
      <c r="M6" s="154"/>
      <c r="N6" s="154"/>
      <c r="O6" s="154"/>
      <c r="P6" s="154"/>
      <c r="Q6" s="154"/>
      <c r="R6" s="154"/>
      <c r="S6" s="154"/>
      <c r="T6" s="155" t="s">
        <v>21</v>
      </c>
      <c r="U6" s="154"/>
      <c r="V6" s="154"/>
      <c r="W6" s="155" t="s">
        <v>22</v>
      </c>
      <c r="X6" s="154"/>
      <c r="Y6" s="154"/>
      <c r="Z6" s="155" t="s">
        <v>23</v>
      </c>
      <c r="AA6" s="156"/>
    </row>
    <row r="7" spans="1:27" s="57" customFormat="1" ht="15" customHeight="1">
      <c r="A7" s="83" t="s">
        <v>3</v>
      </c>
      <c r="B7" s="84"/>
      <c r="C7" s="84"/>
      <c r="D7" s="84"/>
      <c r="E7" s="161" t="s">
        <v>24</v>
      </c>
      <c r="F7" s="161"/>
      <c r="G7" s="161"/>
      <c r="H7" s="161"/>
      <c r="I7" s="161"/>
      <c r="J7" s="109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84"/>
      <c r="U7" s="84"/>
      <c r="V7" s="84"/>
      <c r="W7" s="84"/>
      <c r="X7" s="84"/>
      <c r="Y7" s="84"/>
      <c r="Z7" s="84"/>
      <c r="AA7" s="85"/>
    </row>
    <row r="8" spans="1:27" s="57" customFormat="1" ht="15" customHeight="1">
      <c r="A8" s="119" t="s">
        <v>26</v>
      </c>
      <c r="B8" s="120"/>
      <c r="C8" s="120"/>
      <c r="D8" s="120"/>
      <c r="E8" s="139"/>
      <c r="F8" s="139"/>
      <c r="G8" s="60" t="s">
        <v>28</v>
      </c>
      <c r="H8" s="162"/>
      <c r="I8" s="162"/>
      <c r="J8" s="86" t="s">
        <v>30</v>
      </c>
      <c r="K8" s="141">
        <f>SUM(E8*H8)*$J$7</f>
        <v>0</v>
      </c>
      <c r="L8" s="142"/>
      <c r="M8" s="142"/>
      <c r="N8" s="142"/>
      <c r="O8" s="142"/>
      <c r="P8" s="142"/>
      <c r="Q8" s="142"/>
      <c r="R8" s="142"/>
      <c r="S8" s="143"/>
      <c r="T8" s="133">
        <f aca="true" t="shared" si="0" ref="T8:T14">IF($B$3=0,"",K8/$B$3)</f>
      </c>
      <c r="U8" s="134"/>
      <c r="V8" s="134"/>
      <c r="W8" s="114">
        <f aca="true" t="shared" si="1" ref="W8:W14">IF($G$3=0,"",K8/$G$3)</f>
      </c>
      <c r="X8" s="144"/>
      <c r="Y8" s="144"/>
      <c r="Z8" s="114">
        <f aca="true" t="shared" si="2" ref="Z8:Z14">IF($I$3=0,"",K8/$I$3)</f>
      </c>
      <c r="AA8" s="115"/>
    </row>
    <row r="9" spans="1:27" s="57" customFormat="1" ht="15" customHeight="1">
      <c r="A9" s="124" t="s">
        <v>25</v>
      </c>
      <c r="B9" s="125"/>
      <c r="C9" s="125"/>
      <c r="D9" s="125"/>
      <c r="E9" s="139"/>
      <c r="F9" s="139"/>
      <c r="G9" s="60" t="s">
        <v>28</v>
      </c>
      <c r="H9" s="140"/>
      <c r="I9" s="140"/>
      <c r="J9" s="87" t="s">
        <v>31</v>
      </c>
      <c r="K9" s="141">
        <f>SUM(E9*H9)*$J$7</f>
        <v>0</v>
      </c>
      <c r="L9" s="142"/>
      <c r="M9" s="142"/>
      <c r="N9" s="142"/>
      <c r="O9" s="142"/>
      <c r="P9" s="142"/>
      <c r="Q9" s="142"/>
      <c r="R9" s="142"/>
      <c r="S9" s="143"/>
      <c r="T9" s="133">
        <f t="shared" si="0"/>
      </c>
      <c r="U9" s="134"/>
      <c r="V9" s="134"/>
      <c r="W9" s="114">
        <f t="shared" si="1"/>
      </c>
      <c r="X9" s="144"/>
      <c r="Y9" s="144"/>
      <c r="Z9" s="114">
        <f t="shared" si="2"/>
      </c>
      <c r="AA9" s="115"/>
    </row>
    <row r="10" spans="1:27" s="57" customFormat="1" ht="15" customHeight="1">
      <c r="A10" s="119" t="s">
        <v>27</v>
      </c>
      <c r="B10" s="120"/>
      <c r="C10" s="120"/>
      <c r="D10" s="120"/>
      <c r="E10" s="139"/>
      <c r="F10" s="139"/>
      <c r="G10" s="61" t="s">
        <v>29</v>
      </c>
      <c r="H10" s="140"/>
      <c r="I10" s="140"/>
      <c r="J10" s="86" t="s">
        <v>32</v>
      </c>
      <c r="K10" s="141">
        <f>SUM(E10*H10)*$J$7</f>
        <v>0</v>
      </c>
      <c r="L10" s="142"/>
      <c r="M10" s="142"/>
      <c r="N10" s="142"/>
      <c r="O10" s="142"/>
      <c r="P10" s="142"/>
      <c r="Q10" s="142"/>
      <c r="R10" s="142"/>
      <c r="S10" s="143"/>
      <c r="T10" s="133">
        <f t="shared" si="0"/>
      </c>
      <c r="U10" s="134"/>
      <c r="V10" s="134"/>
      <c r="W10" s="114">
        <f t="shared" si="1"/>
      </c>
      <c r="X10" s="144"/>
      <c r="Y10" s="144"/>
      <c r="Z10" s="114">
        <f t="shared" si="2"/>
      </c>
      <c r="AA10" s="115"/>
    </row>
    <row r="11" spans="1:27" s="57" customFormat="1" ht="15" customHeight="1">
      <c r="A11" s="119" t="s">
        <v>177</v>
      </c>
      <c r="B11" s="120"/>
      <c r="C11" s="120"/>
      <c r="D11" s="120"/>
      <c r="E11" s="120"/>
      <c r="F11" s="120"/>
      <c r="G11" s="120"/>
      <c r="H11" s="120"/>
      <c r="I11" s="120"/>
      <c r="J11" s="121"/>
      <c r="K11" s="116"/>
      <c r="L11" s="117"/>
      <c r="M11" s="117"/>
      <c r="N11" s="117"/>
      <c r="O11" s="117"/>
      <c r="P11" s="117"/>
      <c r="Q11" s="117"/>
      <c r="R11" s="117"/>
      <c r="S11" s="118"/>
      <c r="T11" s="133">
        <f t="shared" si="0"/>
      </c>
      <c r="U11" s="134"/>
      <c r="V11" s="134"/>
      <c r="W11" s="114">
        <f t="shared" si="1"/>
      </c>
      <c r="X11" s="144"/>
      <c r="Y11" s="144"/>
      <c r="Z11" s="114">
        <f t="shared" si="2"/>
      </c>
      <c r="AA11" s="115"/>
    </row>
    <row r="12" spans="1:27" s="57" customFormat="1" ht="15" customHeight="1">
      <c r="A12" s="171" t="s">
        <v>33</v>
      </c>
      <c r="B12" s="126"/>
      <c r="C12" s="126"/>
      <c r="D12" s="126"/>
      <c r="E12" s="126"/>
      <c r="F12" s="126"/>
      <c r="G12" s="126"/>
      <c r="H12" s="126"/>
      <c r="I12" s="126"/>
      <c r="J12" s="172"/>
      <c r="K12" s="116"/>
      <c r="L12" s="117"/>
      <c r="M12" s="117"/>
      <c r="N12" s="117"/>
      <c r="O12" s="117"/>
      <c r="P12" s="117"/>
      <c r="Q12" s="117"/>
      <c r="R12" s="117"/>
      <c r="S12" s="117"/>
      <c r="T12" s="133">
        <f t="shared" si="0"/>
      </c>
      <c r="U12" s="134"/>
      <c r="V12" s="134"/>
      <c r="W12" s="114">
        <f t="shared" si="1"/>
      </c>
      <c r="X12" s="144"/>
      <c r="Y12" s="144"/>
      <c r="Z12" s="114">
        <f t="shared" si="2"/>
      </c>
      <c r="AA12" s="115"/>
    </row>
    <row r="13" spans="1:27" s="57" customFormat="1" ht="15" customHeight="1">
      <c r="A13" s="129" t="s">
        <v>164</v>
      </c>
      <c r="B13" s="130"/>
      <c r="C13" s="130"/>
      <c r="D13" s="130"/>
      <c r="E13" s="131"/>
      <c r="F13" s="131"/>
      <c r="G13" s="130"/>
      <c r="H13" s="131"/>
      <c r="I13" s="131"/>
      <c r="J13" s="132"/>
      <c r="K13" s="116"/>
      <c r="L13" s="117"/>
      <c r="M13" s="117"/>
      <c r="N13" s="117"/>
      <c r="O13" s="117"/>
      <c r="P13" s="117"/>
      <c r="Q13" s="117"/>
      <c r="R13" s="117"/>
      <c r="S13" s="117"/>
      <c r="T13" s="133">
        <f t="shared" si="0"/>
      </c>
      <c r="U13" s="134"/>
      <c r="V13" s="134"/>
      <c r="W13" s="114">
        <f t="shared" si="1"/>
      </c>
      <c r="X13" s="144"/>
      <c r="Y13" s="144"/>
      <c r="Z13" s="114">
        <f t="shared" si="2"/>
      </c>
      <c r="AA13" s="115"/>
    </row>
    <row r="14" spans="1:27" s="57" customFormat="1" ht="15" customHeight="1">
      <c r="A14" s="129" t="s">
        <v>178</v>
      </c>
      <c r="B14" s="130"/>
      <c r="C14" s="130"/>
      <c r="D14" s="130"/>
      <c r="E14" s="131"/>
      <c r="F14" s="131"/>
      <c r="G14" s="130"/>
      <c r="H14" s="131"/>
      <c r="I14" s="131"/>
      <c r="J14" s="132"/>
      <c r="K14" s="116"/>
      <c r="L14" s="117"/>
      <c r="M14" s="117"/>
      <c r="N14" s="117"/>
      <c r="O14" s="117"/>
      <c r="P14" s="117"/>
      <c r="Q14" s="117"/>
      <c r="R14" s="117"/>
      <c r="S14" s="117"/>
      <c r="T14" s="133">
        <f t="shared" si="0"/>
      </c>
      <c r="U14" s="134"/>
      <c r="V14" s="134"/>
      <c r="W14" s="114">
        <f t="shared" si="1"/>
      </c>
      <c r="X14" s="144"/>
      <c r="Y14" s="144"/>
      <c r="Z14" s="114">
        <f t="shared" si="2"/>
      </c>
      <c r="AA14" s="115"/>
    </row>
    <row r="15" spans="1:27" s="57" customFormat="1" ht="15" customHeight="1">
      <c r="A15" s="185" t="s">
        <v>4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8">
        <f>SUM(K8:K14)</f>
        <v>0</v>
      </c>
      <c r="L15" s="188"/>
      <c r="M15" s="188"/>
      <c r="N15" s="188"/>
      <c r="O15" s="188"/>
      <c r="P15" s="188"/>
      <c r="Q15" s="188"/>
      <c r="R15" s="188"/>
      <c r="S15" s="188"/>
      <c r="T15" s="191">
        <f>SUM(T8:T14)</f>
        <v>0</v>
      </c>
      <c r="U15" s="191"/>
      <c r="V15" s="191"/>
      <c r="W15" s="128">
        <f>SUM(W8:W14)</f>
        <v>0</v>
      </c>
      <c r="X15" s="128"/>
      <c r="Y15" s="128"/>
      <c r="Z15" s="128">
        <f>SUM(Z8:Z14)</f>
        <v>0</v>
      </c>
      <c r="AA15" s="193"/>
    </row>
    <row r="16" spans="1:27" s="57" customFormat="1" ht="15" customHeight="1">
      <c r="A16" s="129" t="s">
        <v>163</v>
      </c>
      <c r="B16" s="130"/>
      <c r="C16" s="130"/>
      <c r="D16" s="130"/>
      <c r="E16" s="131"/>
      <c r="F16" s="131"/>
      <c r="G16" s="130"/>
      <c r="H16" s="131"/>
      <c r="I16" s="131"/>
      <c r="J16" s="132"/>
      <c r="K16" s="179"/>
      <c r="L16" s="180"/>
      <c r="M16" s="180"/>
      <c r="N16" s="180"/>
      <c r="O16" s="180"/>
      <c r="P16" s="180"/>
      <c r="Q16" s="180"/>
      <c r="R16" s="180"/>
      <c r="S16" s="181"/>
      <c r="T16" s="173">
        <f>IF($B$3=0,"",K16/$B$3)</f>
      </c>
      <c r="U16" s="174"/>
      <c r="V16" s="175"/>
      <c r="W16" s="176">
        <f>IF($G$3=0,"",K16/$G$3)</f>
      </c>
      <c r="X16" s="177"/>
      <c r="Y16" s="178"/>
      <c r="Z16" s="176">
        <f>IF($I$3=0,"",K16/$I$3)</f>
      </c>
      <c r="AA16" s="178"/>
    </row>
    <row r="17" spans="1:27" s="57" customFormat="1" ht="15" customHeight="1">
      <c r="A17" s="129" t="s">
        <v>165</v>
      </c>
      <c r="B17" s="130"/>
      <c r="C17" s="130"/>
      <c r="D17" s="130"/>
      <c r="E17" s="131"/>
      <c r="F17" s="131"/>
      <c r="G17" s="130"/>
      <c r="H17" s="131"/>
      <c r="I17" s="131"/>
      <c r="J17" s="132"/>
      <c r="K17" s="182"/>
      <c r="L17" s="183"/>
      <c r="M17" s="183"/>
      <c r="N17" s="183"/>
      <c r="O17" s="183"/>
      <c r="P17" s="183"/>
      <c r="Q17" s="183"/>
      <c r="R17" s="183"/>
      <c r="S17" s="184"/>
      <c r="T17" s="173">
        <f>IF($B$3=0,"",K17/$B$3)</f>
      </c>
      <c r="U17" s="174"/>
      <c r="V17" s="175"/>
      <c r="W17" s="176">
        <f>IF($G$3=0,"",K17/$G$3)</f>
      </c>
      <c r="X17" s="177"/>
      <c r="Y17" s="178"/>
      <c r="Z17" s="176">
        <f>IF($I$3=0,"",K17/$I$3)</f>
      </c>
      <c r="AA17" s="178"/>
    </row>
    <row r="18" spans="1:27" s="57" customFormat="1" ht="15" customHeight="1">
      <c r="A18" s="185" t="s">
        <v>5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7">
        <f>SUM(K15:K17)</f>
        <v>0</v>
      </c>
      <c r="L18" s="188"/>
      <c r="M18" s="188"/>
      <c r="N18" s="188"/>
      <c r="O18" s="188"/>
      <c r="P18" s="188"/>
      <c r="Q18" s="188"/>
      <c r="R18" s="188"/>
      <c r="S18" s="189"/>
      <c r="T18" s="190">
        <f>SUM(T15:T17)</f>
        <v>0</v>
      </c>
      <c r="U18" s="191"/>
      <c r="V18" s="191"/>
      <c r="W18" s="192">
        <f>SUM(W15:W17)</f>
        <v>0</v>
      </c>
      <c r="X18" s="128"/>
      <c r="Y18" s="128"/>
      <c r="Z18" s="192">
        <f>SUM(Z15:Z17)</f>
        <v>0</v>
      </c>
      <c r="AA18" s="193"/>
    </row>
    <row r="19" spans="1:37" s="81" customFormat="1" ht="20.25" customHeight="1">
      <c r="A19" s="136" t="s">
        <v>62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57"/>
      <c r="AC19" s="57"/>
      <c r="AD19" s="57"/>
      <c r="AE19" s="57"/>
      <c r="AF19" s="57"/>
      <c r="AG19" s="57"/>
      <c r="AH19" s="57"/>
      <c r="AI19" s="57"/>
      <c r="AJ19" s="57"/>
      <c r="AK19" s="57"/>
    </row>
    <row r="20" spans="1:27" s="57" customFormat="1" ht="15" customHeight="1">
      <c r="A20" s="194" t="s">
        <v>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5" t="s">
        <v>20</v>
      </c>
      <c r="L20" s="195"/>
      <c r="M20" s="195"/>
      <c r="N20" s="195"/>
      <c r="O20" s="195"/>
      <c r="P20" s="195"/>
      <c r="Q20" s="195"/>
      <c r="R20" s="195"/>
      <c r="S20" s="195"/>
      <c r="T20" s="195" t="s">
        <v>53</v>
      </c>
      <c r="U20" s="195"/>
      <c r="V20" s="195"/>
      <c r="W20" s="195" t="s">
        <v>22</v>
      </c>
      <c r="X20" s="195"/>
      <c r="Y20" s="195"/>
      <c r="Z20" s="195" t="s">
        <v>23</v>
      </c>
      <c r="AA20" s="195"/>
    </row>
    <row r="21" spans="1:27" s="57" customFormat="1" ht="15" customHeight="1">
      <c r="A21" s="124" t="s">
        <v>34</v>
      </c>
      <c r="B21" s="125"/>
      <c r="C21" s="125"/>
      <c r="D21" s="125"/>
      <c r="E21" s="126"/>
      <c r="F21" s="126"/>
      <c r="G21" s="125"/>
      <c r="H21" s="126"/>
      <c r="I21" s="126"/>
      <c r="J21" s="127"/>
      <c r="K21" s="116"/>
      <c r="L21" s="117"/>
      <c r="M21" s="117"/>
      <c r="N21" s="117"/>
      <c r="O21" s="117"/>
      <c r="P21" s="117"/>
      <c r="Q21" s="117"/>
      <c r="R21" s="117"/>
      <c r="S21" s="118"/>
      <c r="T21" s="122">
        <f>IF($B$3=0,"",K21/$B$3)</f>
      </c>
      <c r="U21" s="122"/>
      <c r="V21" s="122"/>
      <c r="W21" s="123">
        <f aca="true" t="shared" si="3" ref="W21:W41">IF($G$3=0,"",K21/$G$3)</f>
      </c>
      <c r="X21" s="123"/>
      <c r="Y21" s="123"/>
      <c r="Z21" s="123">
        <f>IF($I$3=0,"",K21/$I$3)</f>
      </c>
      <c r="AA21" s="123"/>
    </row>
    <row r="22" spans="1:27" s="57" customFormat="1" ht="15" customHeight="1">
      <c r="A22" s="124" t="s">
        <v>35</v>
      </c>
      <c r="B22" s="125"/>
      <c r="C22" s="125"/>
      <c r="D22" s="125"/>
      <c r="E22" s="126"/>
      <c r="F22" s="126"/>
      <c r="G22" s="125"/>
      <c r="H22" s="126"/>
      <c r="I22" s="126"/>
      <c r="J22" s="127"/>
      <c r="K22" s="116"/>
      <c r="L22" s="117"/>
      <c r="M22" s="117"/>
      <c r="N22" s="117"/>
      <c r="O22" s="117"/>
      <c r="P22" s="117"/>
      <c r="Q22" s="117"/>
      <c r="R22" s="117"/>
      <c r="S22" s="118"/>
      <c r="T22" s="122">
        <f aca="true" t="shared" si="4" ref="T22:T41">IF($B$3=0,"",K22/$B$3)</f>
      </c>
      <c r="U22" s="122"/>
      <c r="V22" s="122"/>
      <c r="W22" s="123">
        <f t="shared" si="3"/>
      </c>
      <c r="X22" s="123"/>
      <c r="Y22" s="123"/>
      <c r="Z22" s="123">
        <f aca="true" t="shared" si="5" ref="Z22:Z40">IF($I$3=0,"",K22/$I$3)</f>
      </c>
      <c r="AA22" s="123"/>
    </row>
    <row r="23" spans="1:27" s="57" customFormat="1" ht="15" customHeight="1">
      <c r="A23" s="124" t="s">
        <v>36</v>
      </c>
      <c r="B23" s="125"/>
      <c r="C23" s="125"/>
      <c r="D23" s="125"/>
      <c r="E23" s="126"/>
      <c r="F23" s="126"/>
      <c r="G23" s="125"/>
      <c r="H23" s="126"/>
      <c r="I23" s="126"/>
      <c r="J23" s="127"/>
      <c r="K23" s="116"/>
      <c r="L23" s="117"/>
      <c r="M23" s="117"/>
      <c r="N23" s="117"/>
      <c r="O23" s="117"/>
      <c r="P23" s="117"/>
      <c r="Q23" s="117"/>
      <c r="R23" s="117"/>
      <c r="S23" s="118"/>
      <c r="T23" s="122">
        <f t="shared" si="4"/>
      </c>
      <c r="U23" s="122"/>
      <c r="V23" s="122"/>
      <c r="W23" s="123">
        <f t="shared" si="3"/>
      </c>
      <c r="X23" s="123"/>
      <c r="Y23" s="123"/>
      <c r="Z23" s="123">
        <f t="shared" si="5"/>
      </c>
      <c r="AA23" s="123"/>
    </row>
    <row r="24" spans="1:27" s="57" customFormat="1" ht="15" customHeight="1">
      <c r="A24" s="124" t="s">
        <v>7</v>
      </c>
      <c r="B24" s="125"/>
      <c r="C24" s="125"/>
      <c r="D24" s="125"/>
      <c r="E24" s="126"/>
      <c r="F24" s="126"/>
      <c r="G24" s="125"/>
      <c r="H24" s="126"/>
      <c r="I24" s="126"/>
      <c r="J24" s="127"/>
      <c r="K24" s="116"/>
      <c r="L24" s="117"/>
      <c r="M24" s="117"/>
      <c r="N24" s="117"/>
      <c r="O24" s="117"/>
      <c r="P24" s="117"/>
      <c r="Q24" s="117"/>
      <c r="R24" s="117"/>
      <c r="S24" s="118"/>
      <c r="T24" s="122">
        <f t="shared" si="4"/>
      </c>
      <c r="U24" s="122"/>
      <c r="V24" s="122"/>
      <c r="W24" s="123">
        <f t="shared" si="3"/>
      </c>
      <c r="X24" s="123"/>
      <c r="Y24" s="123"/>
      <c r="Z24" s="123">
        <f t="shared" si="5"/>
      </c>
      <c r="AA24" s="123"/>
    </row>
    <row r="25" spans="1:27" s="57" customFormat="1" ht="15" customHeight="1">
      <c r="A25" s="124" t="s">
        <v>37</v>
      </c>
      <c r="B25" s="125"/>
      <c r="C25" s="125"/>
      <c r="D25" s="125"/>
      <c r="E25" s="126"/>
      <c r="F25" s="126"/>
      <c r="G25" s="125"/>
      <c r="H25" s="126"/>
      <c r="I25" s="126"/>
      <c r="J25" s="127"/>
      <c r="K25" s="116"/>
      <c r="L25" s="117"/>
      <c r="M25" s="117"/>
      <c r="N25" s="117"/>
      <c r="O25" s="117"/>
      <c r="P25" s="117"/>
      <c r="Q25" s="117"/>
      <c r="R25" s="117"/>
      <c r="S25" s="118"/>
      <c r="T25" s="122">
        <f t="shared" si="4"/>
      </c>
      <c r="U25" s="122"/>
      <c r="V25" s="122"/>
      <c r="W25" s="123">
        <f t="shared" si="3"/>
      </c>
      <c r="X25" s="123"/>
      <c r="Y25" s="123"/>
      <c r="Z25" s="123">
        <f t="shared" si="5"/>
      </c>
      <c r="AA25" s="123"/>
    </row>
    <row r="26" spans="1:27" s="57" customFormat="1" ht="15" customHeight="1">
      <c r="A26" s="124" t="s">
        <v>54</v>
      </c>
      <c r="B26" s="125"/>
      <c r="C26" s="125"/>
      <c r="D26" s="125"/>
      <c r="E26" s="126"/>
      <c r="F26" s="126"/>
      <c r="G26" s="125"/>
      <c r="H26" s="126"/>
      <c r="I26" s="126"/>
      <c r="J26" s="127"/>
      <c r="K26" s="116"/>
      <c r="L26" s="117"/>
      <c r="M26" s="117"/>
      <c r="N26" s="117"/>
      <c r="O26" s="117"/>
      <c r="P26" s="117"/>
      <c r="Q26" s="117"/>
      <c r="R26" s="117"/>
      <c r="S26" s="118"/>
      <c r="T26" s="122">
        <f t="shared" si="4"/>
      </c>
      <c r="U26" s="122"/>
      <c r="V26" s="122"/>
      <c r="W26" s="123">
        <f t="shared" si="3"/>
      </c>
      <c r="X26" s="123"/>
      <c r="Y26" s="123"/>
      <c r="Z26" s="123">
        <f t="shared" si="5"/>
      </c>
      <c r="AA26" s="123"/>
    </row>
    <row r="27" spans="1:27" s="57" customFormat="1" ht="15" customHeight="1">
      <c r="A27" s="124" t="s">
        <v>38</v>
      </c>
      <c r="B27" s="125"/>
      <c r="C27" s="125"/>
      <c r="D27" s="125"/>
      <c r="E27" s="126"/>
      <c r="F27" s="126"/>
      <c r="G27" s="125"/>
      <c r="H27" s="126"/>
      <c r="I27" s="126"/>
      <c r="J27" s="127"/>
      <c r="K27" s="116"/>
      <c r="L27" s="117"/>
      <c r="M27" s="117"/>
      <c r="N27" s="117"/>
      <c r="O27" s="117"/>
      <c r="P27" s="117"/>
      <c r="Q27" s="117"/>
      <c r="R27" s="117"/>
      <c r="S27" s="118"/>
      <c r="T27" s="122">
        <f t="shared" si="4"/>
      </c>
      <c r="U27" s="122"/>
      <c r="V27" s="122"/>
      <c r="W27" s="123">
        <f t="shared" si="3"/>
      </c>
      <c r="X27" s="123"/>
      <c r="Y27" s="123"/>
      <c r="Z27" s="123">
        <f t="shared" si="5"/>
      </c>
      <c r="AA27" s="123"/>
    </row>
    <row r="28" spans="1:27" s="57" customFormat="1" ht="15" customHeight="1">
      <c r="A28" s="124" t="s">
        <v>8</v>
      </c>
      <c r="B28" s="125"/>
      <c r="C28" s="125"/>
      <c r="D28" s="125"/>
      <c r="E28" s="126"/>
      <c r="F28" s="126"/>
      <c r="G28" s="125"/>
      <c r="H28" s="126"/>
      <c r="I28" s="126"/>
      <c r="J28" s="127"/>
      <c r="K28" s="116"/>
      <c r="L28" s="117"/>
      <c r="M28" s="117"/>
      <c r="N28" s="117"/>
      <c r="O28" s="117"/>
      <c r="P28" s="117"/>
      <c r="Q28" s="117"/>
      <c r="R28" s="117"/>
      <c r="S28" s="118"/>
      <c r="T28" s="122">
        <f t="shared" si="4"/>
      </c>
      <c r="U28" s="122"/>
      <c r="V28" s="122"/>
      <c r="W28" s="123">
        <f t="shared" si="3"/>
      </c>
      <c r="X28" s="123"/>
      <c r="Y28" s="123"/>
      <c r="Z28" s="123">
        <f t="shared" si="5"/>
      </c>
      <c r="AA28" s="123"/>
    </row>
    <row r="29" spans="1:27" s="57" customFormat="1" ht="15" customHeight="1">
      <c r="A29" s="124" t="s">
        <v>9</v>
      </c>
      <c r="B29" s="125"/>
      <c r="C29" s="125"/>
      <c r="D29" s="125"/>
      <c r="E29" s="126"/>
      <c r="F29" s="126"/>
      <c r="G29" s="125"/>
      <c r="H29" s="126"/>
      <c r="I29" s="126"/>
      <c r="J29" s="127"/>
      <c r="K29" s="116"/>
      <c r="L29" s="117"/>
      <c r="M29" s="117"/>
      <c r="N29" s="117"/>
      <c r="O29" s="117"/>
      <c r="P29" s="117"/>
      <c r="Q29" s="117"/>
      <c r="R29" s="117"/>
      <c r="S29" s="118"/>
      <c r="T29" s="122">
        <f t="shared" si="4"/>
      </c>
      <c r="U29" s="122"/>
      <c r="V29" s="122"/>
      <c r="W29" s="123">
        <f t="shared" si="3"/>
      </c>
      <c r="X29" s="123"/>
      <c r="Y29" s="123"/>
      <c r="Z29" s="123">
        <f t="shared" si="5"/>
      </c>
      <c r="AA29" s="123"/>
    </row>
    <row r="30" spans="1:27" s="57" customFormat="1" ht="15" customHeight="1">
      <c r="A30" s="124" t="s">
        <v>199</v>
      </c>
      <c r="B30" s="125"/>
      <c r="C30" s="125"/>
      <c r="D30" s="125"/>
      <c r="E30" s="126"/>
      <c r="F30" s="126"/>
      <c r="G30" s="125"/>
      <c r="H30" s="126"/>
      <c r="I30" s="126"/>
      <c r="J30" s="127"/>
      <c r="K30" s="116"/>
      <c r="L30" s="117"/>
      <c r="M30" s="117"/>
      <c r="N30" s="117"/>
      <c r="O30" s="117"/>
      <c r="P30" s="117"/>
      <c r="Q30" s="117"/>
      <c r="R30" s="117"/>
      <c r="S30" s="118"/>
      <c r="T30" s="122">
        <f t="shared" si="4"/>
      </c>
      <c r="U30" s="122"/>
      <c r="V30" s="122"/>
      <c r="W30" s="123">
        <f t="shared" si="3"/>
      </c>
      <c r="X30" s="123"/>
      <c r="Y30" s="123"/>
      <c r="Z30" s="123">
        <f t="shared" si="5"/>
      </c>
      <c r="AA30" s="123"/>
    </row>
    <row r="31" spans="1:27" s="57" customFormat="1" ht="15" customHeight="1">
      <c r="A31" s="124" t="s">
        <v>55</v>
      </c>
      <c r="B31" s="125"/>
      <c r="C31" s="125"/>
      <c r="D31" s="125"/>
      <c r="E31" s="126"/>
      <c r="F31" s="126"/>
      <c r="G31" s="125"/>
      <c r="H31" s="126"/>
      <c r="I31" s="126"/>
      <c r="J31" s="127"/>
      <c r="K31" s="116"/>
      <c r="L31" s="117"/>
      <c r="M31" s="117"/>
      <c r="N31" s="117"/>
      <c r="O31" s="117"/>
      <c r="P31" s="117"/>
      <c r="Q31" s="117"/>
      <c r="R31" s="117"/>
      <c r="S31" s="118"/>
      <c r="T31" s="122">
        <f t="shared" si="4"/>
      </c>
      <c r="U31" s="122"/>
      <c r="V31" s="122"/>
      <c r="W31" s="123">
        <f t="shared" si="3"/>
      </c>
      <c r="X31" s="123"/>
      <c r="Y31" s="123"/>
      <c r="Z31" s="123">
        <f t="shared" si="5"/>
      </c>
      <c r="AA31" s="123"/>
    </row>
    <row r="32" spans="1:27" s="57" customFormat="1" ht="15" customHeight="1">
      <c r="A32" s="124" t="s">
        <v>10</v>
      </c>
      <c r="B32" s="125"/>
      <c r="C32" s="125"/>
      <c r="D32" s="125"/>
      <c r="E32" s="126"/>
      <c r="F32" s="126"/>
      <c r="G32" s="125"/>
      <c r="H32" s="126"/>
      <c r="I32" s="126"/>
      <c r="J32" s="127"/>
      <c r="K32" s="116"/>
      <c r="L32" s="117"/>
      <c r="M32" s="117"/>
      <c r="N32" s="117"/>
      <c r="O32" s="117"/>
      <c r="P32" s="117"/>
      <c r="Q32" s="117"/>
      <c r="R32" s="117"/>
      <c r="S32" s="118"/>
      <c r="T32" s="122">
        <f t="shared" si="4"/>
      </c>
      <c r="U32" s="122"/>
      <c r="V32" s="122"/>
      <c r="W32" s="123">
        <f t="shared" si="3"/>
      </c>
      <c r="X32" s="123"/>
      <c r="Y32" s="123"/>
      <c r="Z32" s="123">
        <f t="shared" si="5"/>
      </c>
      <c r="AA32" s="123"/>
    </row>
    <row r="33" spans="1:27" s="57" customFormat="1" ht="15" customHeight="1">
      <c r="A33" s="124" t="s">
        <v>41</v>
      </c>
      <c r="B33" s="125"/>
      <c r="C33" s="125"/>
      <c r="D33" s="125"/>
      <c r="E33" s="126"/>
      <c r="F33" s="126"/>
      <c r="G33" s="125"/>
      <c r="H33" s="126"/>
      <c r="I33" s="126"/>
      <c r="J33" s="127"/>
      <c r="K33" s="116"/>
      <c r="L33" s="117"/>
      <c r="M33" s="117"/>
      <c r="N33" s="117"/>
      <c r="O33" s="117"/>
      <c r="P33" s="117"/>
      <c r="Q33" s="117"/>
      <c r="R33" s="117"/>
      <c r="S33" s="118"/>
      <c r="T33" s="122">
        <f t="shared" si="4"/>
      </c>
      <c r="U33" s="122"/>
      <c r="V33" s="122"/>
      <c r="W33" s="123">
        <f t="shared" si="3"/>
      </c>
      <c r="X33" s="123"/>
      <c r="Y33" s="123"/>
      <c r="Z33" s="123">
        <f t="shared" si="5"/>
      </c>
      <c r="AA33" s="123"/>
    </row>
    <row r="34" spans="1:27" s="57" customFormat="1" ht="15" customHeight="1">
      <c r="A34" s="124" t="s">
        <v>39</v>
      </c>
      <c r="B34" s="125"/>
      <c r="C34" s="125"/>
      <c r="D34" s="125"/>
      <c r="E34" s="126"/>
      <c r="F34" s="126"/>
      <c r="G34" s="125"/>
      <c r="H34" s="126"/>
      <c r="I34" s="126"/>
      <c r="J34" s="127"/>
      <c r="K34" s="116"/>
      <c r="L34" s="117"/>
      <c r="M34" s="117"/>
      <c r="N34" s="117"/>
      <c r="O34" s="117"/>
      <c r="P34" s="117"/>
      <c r="Q34" s="117"/>
      <c r="R34" s="117"/>
      <c r="S34" s="118"/>
      <c r="T34" s="122">
        <f t="shared" si="4"/>
      </c>
      <c r="U34" s="122"/>
      <c r="V34" s="122"/>
      <c r="W34" s="123">
        <f t="shared" si="3"/>
      </c>
      <c r="X34" s="123"/>
      <c r="Y34" s="123"/>
      <c r="Z34" s="123">
        <f t="shared" si="5"/>
      </c>
      <c r="AA34" s="123"/>
    </row>
    <row r="35" spans="1:27" s="57" customFormat="1" ht="15" customHeight="1">
      <c r="A35" s="124" t="s">
        <v>40</v>
      </c>
      <c r="B35" s="125"/>
      <c r="C35" s="125"/>
      <c r="D35" s="125"/>
      <c r="E35" s="126"/>
      <c r="F35" s="126"/>
      <c r="G35" s="125"/>
      <c r="H35" s="126"/>
      <c r="I35" s="126"/>
      <c r="J35" s="127"/>
      <c r="K35" s="116"/>
      <c r="L35" s="117"/>
      <c r="M35" s="117"/>
      <c r="N35" s="117"/>
      <c r="O35" s="117"/>
      <c r="P35" s="117"/>
      <c r="Q35" s="117"/>
      <c r="R35" s="117"/>
      <c r="S35" s="118"/>
      <c r="T35" s="122">
        <f t="shared" si="4"/>
      </c>
      <c r="U35" s="122"/>
      <c r="V35" s="122"/>
      <c r="W35" s="123">
        <f t="shared" si="3"/>
      </c>
      <c r="X35" s="123"/>
      <c r="Y35" s="123"/>
      <c r="Z35" s="123">
        <f t="shared" si="5"/>
      </c>
      <c r="AA35" s="123"/>
    </row>
    <row r="36" spans="1:27" s="57" customFormat="1" ht="15" customHeight="1">
      <c r="A36" s="124" t="s">
        <v>56</v>
      </c>
      <c r="B36" s="125"/>
      <c r="C36" s="125"/>
      <c r="D36" s="125"/>
      <c r="E36" s="126"/>
      <c r="F36" s="126"/>
      <c r="G36" s="125"/>
      <c r="H36" s="126"/>
      <c r="I36" s="126"/>
      <c r="J36" s="127"/>
      <c r="K36" s="116"/>
      <c r="L36" s="117"/>
      <c r="M36" s="117"/>
      <c r="N36" s="117"/>
      <c r="O36" s="117"/>
      <c r="P36" s="117"/>
      <c r="Q36" s="117"/>
      <c r="R36" s="117"/>
      <c r="S36" s="118"/>
      <c r="T36" s="122">
        <f t="shared" si="4"/>
      </c>
      <c r="U36" s="122"/>
      <c r="V36" s="122"/>
      <c r="W36" s="123">
        <f t="shared" si="3"/>
      </c>
      <c r="X36" s="123"/>
      <c r="Y36" s="123"/>
      <c r="Z36" s="123">
        <f t="shared" si="5"/>
      </c>
      <c r="AA36" s="123"/>
    </row>
    <row r="37" spans="1:27" s="57" customFormat="1" ht="15" customHeight="1">
      <c r="A37" s="124" t="s">
        <v>42</v>
      </c>
      <c r="B37" s="125"/>
      <c r="C37" s="125"/>
      <c r="D37" s="125"/>
      <c r="E37" s="126"/>
      <c r="F37" s="126"/>
      <c r="G37" s="125"/>
      <c r="H37" s="126"/>
      <c r="I37" s="126"/>
      <c r="J37" s="127"/>
      <c r="K37" s="116"/>
      <c r="L37" s="117"/>
      <c r="M37" s="117"/>
      <c r="N37" s="117"/>
      <c r="O37" s="117"/>
      <c r="P37" s="117"/>
      <c r="Q37" s="117"/>
      <c r="R37" s="117"/>
      <c r="S37" s="118"/>
      <c r="T37" s="122">
        <f t="shared" si="4"/>
      </c>
      <c r="U37" s="122"/>
      <c r="V37" s="122"/>
      <c r="W37" s="123">
        <f t="shared" si="3"/>
      </c>
      <c r="X37" s="123"/>
      <c r="Y37" s="123"/>
      <c r="Z37" s="123">
        <f t="shared" si="5"/>
      </c>
      <c r="AA37" s="123"/>
    </row>
    <row r="38" spans="1:27" s="57" customFormat="1" ht="15" customHeight="1">
      <c r="A38" s="124" t="s">
        <v>57</v>
      </c>
      <c r="B38" s="125"/>
      <c r="C38" s="125"/>
      <c r="D38" s="125"/>
      <c r="E38" s="126"/>
      <c r="F38" s="126"/>
      <c r="G38" s="125"/>
      <c r="H38" s="126"/>
      <c r="I38" s="126"/>
      <c r="J38" s="127"/>
      <c r="K38" s="116"/>
      <c r="L38" s="117"/>
      <c r="M38" s="117"/>
      <c r="N38" s="117"/>
      <c r="O38" s="117"/>
      <c r="P38" s="117"/>
      <c r="Q38" s="117"/>
      <c r="R38" s="117"/>
      <c r="S38" s="118"/>
      <c r="T38" s="122">
        <f t="shared" si="4"/>
      </c>
      <c r="U38" s="122"/>
      <c r="V38" s="122"/>
      <c r="W38" s="123">
        <f t="shared" si="3"/>
      </c>
      <c r="X38" s="123"/>
      <c r="Y38" s="123"/>
      <c r="Z38" s="123">
        <f t="shared" si="5"/>
      </c>
      <c r="AA38" s="123"/>
    </row>
    <row r="39" spans="1:27" s="57" customFormat="1" ht="15" customHeight="1">
      <c r="A39" s="124" t="s">
        <v>43</v>
      </c>
      <c r="B39" s="125"/>
      <c r="C39" s="125"/>
      <c r="D39" s="125"/>
      <c r="E39" s="126"/>
      <c r="F39" s="126"/>
      <c r="G39" s="125"/>
      <c r="H39" s="126"/>
      <c r="I39" s="126"/>
      <c r="J39" s="127"/>
      <c r="K39" s="116"/>
      <c r="L39" s="117"/>
      <c r="M39" s="117"/>
      <c r="N39" s="117"/>
      <c r="O39" s="117"/>
      <c r="P39" s="117"/>
      <c r="Q39" s="117"/>
      <c r="R39" s="117"/>
      <c r="S39" s="118"/>
      <c r="T39" s="122">
        <f t="shared" si="4"/>
      </c>
      <c r="U39" s="122"/>
      <c r="V39" s="122"/>
      <c r="W39" s="123">
        <f t="shared" si="3"/>
      </c>
      <c r="X39" s="123"/>
      <c r="Y39" s="123"/>
      <c r="Z39" s="123">
        <f t="shared" si="5"/>
      </c>
      <c r="AA39" s="123"/>
    </row>
    <row r="40" spans="1:27" s="57" customFormat="1" ht="15" customHeight="1">
      <c r="A40" s="124" t="s">
        <v>44</v>
      </c>
      <c r="B40" s="125"/>
      <c r="C40" s="125"/>
      <c r="D40" s="125"/>
      <c r="E40" s="126"/>
      <c r="F40" s="126"/>
      <c r="G40" s="125"/>
      <c r="H40" s="126"/>
      <c r="I40" s="126"/>
      <c r="J40" s="127"/>
      <c r="K40" s="116"/>
      <c r="L40" s="117"/>
      <c r="M40" s="117"/>
      <c r="N40" s="117"/>
      <c r="O40" s="117"/>
      <c r="P40" s="117"/>
      <c r="Q40" s="117"/>
      <c r="R40" s="117"/>
      <c r="S40" s="118"/>
      <c r="T40" s="122">
        <f t="shared" si="4"/>
      </c>
      <c r="U40" s="122"/>
      <c r="V40" s="122"/>
      <c r="W40" s="123">
        <f t="shared" si="3"/>
      </c>
      <c r="X40" s="123"/>
      <c r="Y40" s="123"/>
      <c r="Z40" s="123">
        <f t="shared" si="5"/>
      </c>
      <c r="AA40" s="123"/>
    </row>
    <row r="41" spans="1:27" s="57" customFormat="1" ht="15" customHeight="1">
      <c r="A41" s="124" t="s">
        <v>45</v>
      </c>
      <c r="B41" s="125"/>
      <c r="C41" s="125"/>
      <c r="D41" s="125"/>
      <c r="E41" s="126"/>
      <c r="F41" s="126"/>
      <c r="G41" s="125"/>
      <c r="H41" s="126"/>
      <c r="I41" s="126"/>
      <c r="J41" s="127"/>
      <c r="K41" s="116"/>
      <c r="L41" s="117"/>
      <c r="M41" s="117"/>
      <c r="N41" s="117"/>
      <c r="O41" s="117"/>
      <c r="P41" s="117"/>
      <c r="Q41" s="117"/>
      <c r="R41" s="117"/>
      <c r="S41" s="118"/>
      <c r="T41" s="122">
        <f t="shared" si="4"/>
      </c>
      <c r="U41" s="122"/>
      <c r="V41" s="122"/>
      <c r="W41" s="123">
        <f t="shared" si="3"/>
      </c>
      <c r="X41" s="123"/>
      <c r="Y41" s="123"/>
      <c r="Z41" s="123">
        <f>IF($I$3=0,"",K41/$I$3)</f>
      </c>
      <c r="AA41" s="123"/>
    </row>
    <row r="42" spans="1:27" s="57" customFormat="1" ht="15" customHeight="1">
      <c r="A42" s="196" t="s">
        <v>46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7">
        <f>SUM(K21:K41)</f>
        <v>0</v>
      </c>
      <c r="L42" s="197"/>
      <c r="M42" s="197"/>
      <c r="N42" s="197"/>
      <c r="O42" s="197"/>
      <c r="P42" s="197"/>
      <c r="Q42" s="197"/>
      <c r="R42" s="197"/>
      <c r="S42" s="197"/>
      <c r="T42" s="198">
        <f>SUM(T21:T41)</f>
        <v>0</v>
      </c>
      <c r="U42" s="198"/>
      <c r="V42" s="198"/>
      <c r="W42" s="199">
        <f>SUM(W21:W41)</f>
        <v>0</v>
      </c>
      <c r="X42" s="199"/>
      <c r="Y42" s="199"/>
      <c r="Z42" s="199">
        <f>SUM(Z21:Z41)</f>
        <v>0</v>
      </c>
      <c r="AA42" s="199"/>
    </row>
    <row r="43" spans="1:27" s="57" customFormat="1" ht="15" customHeight="1">
      <c r="A43" s="200" t="s">
        <v>58</v>
      </c>
      <c r="B43" s="200"/>
      <c r="C43" s="200"/>
      <c r="D43" s="201"/>
      <c r="E43" s="201"/>
      <c r="F43" s="201"/>
      <c r="G43" s="201"/>
      <c r="H43" s="201"/>
      <c r="I43" s="201"/>
      <c r="J43" s="201"/>
      <c r="K43" s="202"/>
      <c r="L43" s="202"/>
      <c r="M43" s="202"/>
      <c r="N43" s="202"/>
      <c r="O43" s="202"/>
      <c r="P43" s="202"/>
      <c r="Q43" s="202"/>
      <c r="R43" s="202"/>
      <c r="S43" s="202"/>
      <c r="T43" s="122">
        <f aca="true" t="shared" si="6" ref="T43:T50">IF($B$3=0,"",K43/$B$3)</f>
      </c>
      <c r="U43" s="122"/>
      <c r="V43" s="122"/>
      <c r="W43" s="123">
        <f aca="true" t="shared" si="7" ref="W43:W50">IF($G$3=0,"",K43/$G$3)</f>
      </c>
      <c r="X43" s="123"/>
      <c r="Y43" s="123"/>
      <c r="Z43" s="123">
        <f>IF($I$3=0,"",K43/$I$3)</f>
      </c>
      <c r="AA43" s="123"/>
    </row>
    <row r="44" spans="1:27" s="57" customFormat="1" ht="15" customHeight="1">
      <c r="A44" s="200" t="s">
        <v>59</v>
      </c>
      <c r="B44" s="200"/>
      <c r="C44" s="200"/>
      <c r="D44" s="201"/>
      <c r="E44" s="201"/>
      <c r="F44" s="201"/>
      <c r="G44" s="201"/>
      <c r="H44" s="201"/>
      <c r="I44" s="201"/>
      <c r="J44" s="201"/>
      <c r="K44" s="202"/>
      <c r="L44" s="202"/>
      <c r="M44" s="202"/>
      <c r="N44" s="202"/>
      <c r="O44" s="202"/>
      <c r="P44" s="202"/>
      <c r="Q44" s="202"/>
      <c r="R44" s="202"/>
      <c r="S44" s="202"/>
      <c r="T44" s="122">
        <f t="shared" si="6"/>
      </c>
      <c r="U44" s="122"/>
      <c r="V44" s="122"/>
      <c r="W44" s="123">
        <f t="shared" si="7"/>
      </c>
      <c r="X44" s="123"/>
      <c r="Y44" s="123"/>
      <c r="Z44" s="123">
        <f aca="true" t="shared" si="8" ref="Z44:Z50">IF($I$3=0,"",K44/$I$3)</f>
      </c>
      <c r="AA44" s="123"/>
    </row>
    <row r="45" spans="1:27" s="57" customFormat="1" ht="15" customHeight="1">
      <c r="A45" s="124" t="s">
        <v>47</v>
      </c>
      <c r="B45" s="125"/>
      <c r="C45" s="125"/>
      <c r="D45" s="125"/>
      <c r="E45" s="125"/>
      <c r="F45" s="125"/>
      <c r="G45" s="125"/>
      <c r="H45" s="125"/>
      <c r="I45" s="125"/>
      <c r="J45" s="127"/>
      <c r="K45" s="202"/>
      <c r="L45" s="202"/>
      <c r="M45" s="202"/>
      <c r="N45" s="202"/>
      <c r="O45" s="202"/>
      <c r="P45" s="202"/>
      <c r="Q45" s="202"/>
      <c r="R45" s="202"/>
      <c r="S45" s="202"/>
      <c r="T45" s="122">
        <f t="shared" si="6"/>
      </c>
      <c r="U45" s="122"/>
      <c r="V45" s="122"/>
      <c r="W45" s="123">
        <f t="shared" si="7"/>
      </c>
      <c r="X45" s="123"/>
      <c r="Y45" s="123"/>
      <c r="Z45" s="123">
        <f t="shared" si="8"/>
      </c>
      <c r="AA45" s="123"/>
    </row>
    <row r="46" spans="1:27" s="57" customFormat="1" ht="15" customHeight="1">
      <c r="A46" s="200" t="s">
        <v>48</v>
      </c>
      <c r="B46" s="200"/>
      <c r="C46" s="200"/>
      <c r="D46" s="201"/>
      <c r="E46" s="201"/>
      <c r="F46" s="201"/>
      <c r="G46" s="201"/>
      <c r="H46" s="201"/>
      <c r="I46" s="201"/>
      <c r="J46" s="201"/>
      <c r="K46" s="202"/>
      <c r="L46" s="202"/>
      <c r="M46" s="202"/>
      <c r="N46" s="202"/>
      <c r="O46" s="202"/>
      <c r="P46" s="202"/>
      <c r="Q46" s="202"/>
      <c r="R46" s="202"/>
      <c r="S46" s="202"/>
      <c r="T46" s="122">
        <f t="shared" si="6"/>
      </c>
      <c r="U46" s="122"/>
      <c r="V46" s="122"/>
      <c r="W46" s="123">
        <f t="shared" si="7"/>
      </c>
      <c r="X46" s="123"/>
      <c r="Y46" s="123"/>
      <c r="Z46" s="123">
        <f t="shared" si="8"/>
      </c>
      <c r="AA46" s="123"/>
    </row>
    <row r="47" spans="1:27" s="57" customFormat="1" ht="15" customHeight="1">
      <c r="A47" s="200" t="s">
        <v>49</v>
      </c>
      <c r="B47" s="200"/>
      <c r="C47" s="200"/>
      <c r="D47" s="201"/>
      <c r="E47" s="201"/>
      <c r="F47" s="201"/>
      <c r="G47" s="201"/>
      <c r="H47" s="201"/>
      <c r="I47" s="201"/>
      <c r="J47" s="201"/>
      <c r="K47" s="202"/>
      <c r="L47" s="202"/>
      <c r="M47" s="202"/>
      <c r="N47" s="202"/>
      <c r="O47" s="202"/>
      <c r="P47" s="202"/>
      <c r="Q47" s="202"/>
      <c r="R47" s="202"/>
      <c r="S47" s="202"/>
      <c r="T47" s="122">
        <f t="shared" si="6"/>
      </c>
      <c r="U47" s="122"/>
      <c r="V47" s="122"/>
      <c r="W47" s="123">
        <f t="shared" si="7"/>
      </c>
      <c r="X47" s="123"/>
      <c r="Y47" s="123"/>
      <c r="Z47" s="123">
        <f t="shared" si="8"/>
      </c>
      <c r="AA47" s="123"/>
    </row>
    <row r="48" spans="1:27" s="57" customFormat="1" ht="15" customHeight="1">
      <c r="A48" s="200" t="s">
        <v>146</v>
      </c>
      <c r="B48" s="200"/>
      <c r="C48" s="200"/>
      <c r="D48" s="201"/>
      <c r="E48" s="201"/>
      <c r="F48" s="201"/>
      <c r="G48" s="201"/>
      <c r="H48" s="201"/>
      <c r="I48" s="201"/>
      <c r="J48" s="201"/>
      <c r="K48" s="202"/>
      <c r="L48" s="202"/>
      <c r="M48" s="202"/>
      <c r="N48" s="202"/>
      <c r="O48" s="202"/>
      <c r="P48" s="202"/>
      <c r="Q48" s="202"/>
      <c r="R48" s="202"/>
      <c r="S48" s="202"/>
      <c r="T48" s="122">
        <f t="shared" si="6"/>
      </c>
      <c r="U48" s="122"/>
      <c r="V48" s="122"/>
      <c r="W48" s="123">
        <f t="shared" si="7"/>
      </c>
      <c r="X48" s="123"/>
      <c r="Y48" s="123"/>
      <c r="Z48" s="123">
        <f t="shared" si="8"/>
      </c>
      <c r="AA48" s="123"/>
    </row>
    <row r="49" spans="1:27" s="57" customFormat="1" ht="15" customHeight="1">
      <c r="A49" s="200" t="s">
        <v>50</v>
      </c>
      <c r="B49" s="200"/>
      <c r="C49" s="200"/>
      <c r="D49" s="201"/>
      <c r="E49" s="201"/>
      <c r="F49" s="201"/>
      <c r="G49" s="201"/>
      <c r="H49" s="201"/>
      <c r="I49" s="201"/>
      <c r="J49" s="201"/>
      <c r="K49" s="202"/>
      <c r="L49" s="202"/>
      <c r="M49" s="202"/>
      <c r="N49" s="202"/>
      <c r="O49" s="202"/>
      <c r="P49" s="202"/>
      <c r="Q49" s="202"/>
      <c r="R49" s="202"/>
      <c r="S49" s="202"/>
      <c r="T49" s="122">
        <f t="shared" si="6"/>
      </c>
      <c r="U49" s="122"/>
      <c r="V49" s="122"/>
      <c r="W49" s="123">
        <f t="shared" si="7"/>
      </c>
      <c r="X49" s="123"/>
      <c r="Y49" s="123"/>
      <c r="Z49" s="123">
        <f t="shared" si="8"/>
      </c>
      <c r="AA49" s="123"/>
    </row>
    <row r="50" spans="1:27" s="57" customFormat="1" ht="15" customHeight="1">
      <c r="A50" s="200" t="s">
        <v>60</v>
      </c>
      <c r="B50" s="200"/>
      <c r="C50" s="200"/>
      <c r="D50" s="201"/>
      <c r="E50" s="201"/>
      <c r="F50" s="201"/>
      <c r="G50" s="201"/>
      <c r="H50" s="201"/>
      <c r="I50" s="201"/>
      <c r="J50" s="201"/>
      <c r="K50" s="202"/>
      <c r="L50" s="202"/>
      <c r="M50" s="202"/>
      <c r="N50" s="202"/>
      <c r="O50" s="202"/>
      <c r="P50" s="202"/>
      <c r="Q50" s="202"/>
      <c r="R50" s="202"/>
      <c r="S50" s="202"/>
      <c r="T50" s="122">
        <f t="shared" si="6"/>
      </c>
      <c r="U50" s="122"/>
      <c r="V50" s="122"/>
      <c r="W50" s="123">
        <f t="shared" si="7"/>
      </c>
      <c r="X50" s="123"/>
      <c r="Y50" s="123"/>
      <c r="Z50" s="123">
        <f t="shared" si="8"/>
      </c>
      <c r="AA50" s="123"/>
    </row>
    <row r="51" spans="1:27" s="57" customFormat="1" ht="17.25" customHeight="1">
      <c r="A51" s="203" t="s">
        <v>51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4">
        <f>SUM(K42:K50)</f>
        <v>0</v>
      </c>
      <c r="L51" s="204"/>
      <c r="M51" s="204"/>
      <c r="N51" s="204"/>
      <c r="O51" s="204"/>
      <c r="P51" s="204"/>
      <c r="Q51" s="204"/>
      <c r="R51" s="204"/>
      <c r="S51" s="204"/>
      <c r="T51" s="198">
        <f>SUM(T42:T50)</f>
        <v>0</v>
      </c>
      <c r="U51" s="198"/>
      <c r="V51" s="198"/>
      <c r="W51" s="199">
        <f>SUM(W42:W50)</f>
        <v>0</v>
      </c>
      <c r="X51" s="199"/>
      <c r="Y51" s="199"/>
      <c r="Z51" s="199">
        <f>SUM(Z42:Z50)</f>
        <v>0</v>
      </c>
      <c r="AA51" s="199"/>
    </row>
    <row r="52" spans="1:27" s="81" customFormat="1" ht="15" customHeight="1">
      <c r="A52" s="205" t="s">
        <v>160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</row>
    <row r="53" spans="1:27" s="57" customFormat="1" ht="18" customHeight="1">
      <c r="A53" s="208" t="s">
        <v>52</v>
      </c>
      <c r="B53" s="209"/>
      <c r="C53" s="209"/>
      <c r="D53" s="209"/>
      <c r="E53" s="209"/>
      <c r="F53" s="209"/>
      <c r="G53" s="209"/>
      <c r="H53" s="209"/>
      <c r="I53" s="209"/>
      <c r="J53" s="210"/>
      <c r="K53" s="211">
        <f>SUM(K18-K51)</f>
        <v>0</v>
      </c>
      <c r="L53" s="212"/>
      <c r="M53" s="212"/>
      <c r="N53" s="212"/>
      <c r="O53" s="212"/>
      <c r="P53" s="212"/>
      <c r="Q53" s="212"/>
      <c r="R53" s="212"/>
      <c r="S53" s="213"/>
      <c r="T53" s="214">
        <f>SUM(T18-T51)</f>
        <v>0</v>
      </c>
      <c r="U53" s="215"/>
      <c r="V53" s="216"/>
      <c r="W53" s="217">
        <f>SUM(W18-W51)</f>
        <v>0</v>
      </c>
      <c r="X53" s="218"/>
      <c r="Y53" s="219"/>
      <c r="Z53" s="217">
        <f>SUM(Z18-Z51)</f>
        <v>0</v>
      </c>
      <c r="AA53" s="218"/>
    </row>
    <row r="54" spans="1:28" s="57" customFormat="1" ht="6.75" customHeight="1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81"/>
    </row>
    <row r="55" spans="1:27" s="57" customFormat="1" ht="15" customHeight="1">
      <c r="A55" s="135" t="s">
        <v>61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</row>
    <row r="56" spans="1:27" s="57" customFormat="1" ht="21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</row>
    <row r="57" spans="1:27" s="57" customFormat="1" ht="12" customHeight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</row>
    <row r="58" spans="11:19" ht="15" customHeight="1">
      <c r="K58" s="207"/>
      <c r="L58" s="207"/>
      <c r="M58" s="207"/>
      <c r="N58" s="207"/>
      <c r="O58" s="207"/>
      <c r="P58" s="207"/>
      <c r="Q58" s="207"/>
      <c r="R58" s="207"/>
      <c r="S58" s="207"/>
    </row>
  </sheetData>
  <sheetProtection password="DBAD" sheet="1" selectLockedCells="1"/>
  <mergeCells count="253">
    <mergeCell ref="E10:F10"/>
    <mergeCell ref="A1:AA1"/>
    <mergeCell ref="Z14:AA14"/>
    <mergeCell ref="A15:J15"/>
    <mergeCell ref="K15:S15"/>
    <mergeCell ref="T15:V15"/>
    <mergeCell ref="T13:V13"/>
    <mergeCell ref="W13:Y13"/>
    <mergeCell ref="Z13:AA13"/>
    <mergeCell ref="K13:S13"/>
    <mergeCell ref="Z15:AA15"/>
    <mergeCell ref="A52:AA52"/>
    <mergeCell ref="K58:S58"/>
    <mergeCell ref="A53:J53"/>
    <mergeCell ref="K53:S53"/>
    <mergeCell ref="T53:V53"/>
    <mergeCell ref="W53:Y53"/>
    <mergeCell ref="Z53:AA53"/>
    <mergeCell ref="A50:J50"/>
    <mergeCell ref="K50:S50"/>
    <mergeCell ref="T50:V50"/>
    <mergeCell ref="W50:Y50"/>
    <mergeCell ref="Z50:AA50"/>
    <mergeCell ref="A51:J51"/>
    <mergeCell ref="K51:S51"/>
    <mergeCell ref="T51:V51"/>
    <mergeCell ref="W51:Y51"/>
    <mergeCell ref="Z51:AA51"/>
    <mergeCell ref="A48:J48"/>
    <mergeCell ref="K48:S48"/>
    <mergeCell ref="T48:V48"/>
    <mergeCell ref="W48:Y48"/>
    <mergeCell ref="Z48:AA48"/>
    <mergeCell ref="A49:J49"/>
    <mergeCell ref="K49:S49"/>
    <mergeCell ref="T49:V49"/>
    <mergeCell ref="W49:Y49"/>
    <mergeCell ref="Z49:AA49"/>
    <mergeCell ref="A46:J46"/>
    <mergeCell ref="K46:S46"/>
    <mergeCell ref="T46:V46"/>
    <mergeCell ref="W46:Y46"/>
    <mergeCell ref="Z46:AA46"/>
    <mergeCell ref="A47:J47"/>
    <mergeCell ref="K47:S47"/>
    <mergeCell ref="T47:V47"/>
    <mergeCell ref="W47:Y47"/>
    <mergeCell ref="Z47:AA47"/>
    <mergeCell ref="A44:J44"/>
    <mergeCell ref="K44:S44"/>
    <mergeCell ref="T44:V44"/>
    <mergeCell ref="W44:Y44"/>
    <mergeCell ref="Z44:AA44"/>
    <mergeCell ref="A45:J45"/>
    <mergeCell ref="K45:S45"/>
    <mergeCell ref="T45:V45"/>
    <mergeCell ref="W45:Y45"/>
    <mergeCell ref="Z45:AA45"/>
    <mergeCell ref="A42:J42"/>
    <mergeCell ref="K42:S42"/>
    <mergeCell ref="T42:V42"/>
    <mergeCell ref="W42:Y42"/>
    <mergeCell ref="Z42:AA42"/>
    <mergeCell ref="A43:J43"/>
    <mergeCell ref="K43:S43"/>
    <mergeCell ref="T43:V43"/>
    <mergeCell ref="W43:Y43"/>
    <mergeCell ref="Z43:AA43"/>
    <mergeCell ref="K40:S40"/>
    <mergeCell ref="T40:V40"/>
    <mergeCell ref="W40:Y40"/>
    <mergeCell ref="Z40:AA40"/>
    <mergeCell ref="K41:S41"/>
    <mergeCell ref="T41:V41"/>
    <mergeCell ref="W41:Y41"/>
    <mergeCell ref="Z41:AA41"/>
    <mergeCell ref="K38:S38"/>
    <mergeCell ref="T38:V38"/>
    <mergeCell ref="W38:Y38"/>
    <mergeCell ref="Z38:AA38"/>
    <mergeCell ref="K39:S39"/>
    <mergeCell ref="T39:V39"/>
    <mergeCell ref="W39:Y39"/>
    <mergeCell ref="Z39:AA39"/>
    <mergeCell ref="K36:S36"/>
    <mergeCell ref="T36:V36"/>
    <mergeCell ref="W36:Y36"/>
    <mergeCell ref="Z36:AA36"/>
    <mergeCell ref="K37:S37"/>
    <mergeCell ref="T37:V37"/>
    <mergeCell ref="W37:Y37"/>
    <mergeCell ref="Z37:AA37"/>
    <mergeCell ref="K34:S34"/>
    <mergeCell ref="T34:V34"/>
    <mergeCell ref="W34:Y34"/>
    <mergeCell ref="Z34:AA34"/>
    <mergeCell ref="K33:S33"/>
    <mergeCell ref="K35:S35"/>
    <mergeCell ref="T35:V35"/>
    <mergeCell ref="W35:Y35"/>
    <mergeCell ref="Z35:AA35"/>
    <mergeCell ref="K32:S32"/>
    <mergeCell ref="T32:V32"/>
    <mergeCell ref="W32:Y32"/>
    <mergeCell ref="Z32:AA32"/>
    <mergeCell ref="W33:Y33"/>
    <mergeCell ref="Z33:AA33"/>
    <mergeCell ref="K30:S30"/>
    <mergeCell ref="T30:V30"/>
    <mergeCell ref="W30:Y30"/>
    <mergeCell ref="Z30:AA30"/>
    <mergeCell ref="W31:Y31"/>
    <mergeCell ref="Z31:AA31"/>
    <mergeCell ref="K31:S31"/>
    <mergeCell ref="T31:V31"/>
    <mergeCell ref="W27:Y27"/>
    <mergeCell ref="Z27:AA27"/>
    <mergeCell ref="W28:Y28"/>
    <mergeCell ref="Z28:AA28"/>
    <mergeCell ref="W29:Y29"/>
    <mergeCell ref="Z29:AA29"/>
    <mergeCell ref="W26:Y26"/>
    <mergeCell ref="Z26:AA26"/>
    <mergeCell ref="K26:S26"/>
    <mergeCell ref="W24:Y24"/>
    <mergeCell ref="Z24:AA24"/>
    <mergeCell ref="K25:S25"/>
    <mergeCell ref="T25:V25"/>
    <mergeCell ref="W25:Y25"/>
    <mergeCell ref="Z25:AA25"/>
    <mergeCell ref="K24:S24"/>
    <mergeCell ref="K22:S22"/>
    <mergeCell ref="T22:V22"/>
    <mergeCell ref="W22:Y22"/>
    <mergeCell ref="Z22:AA22"/>
    <mergeCell ref="K23:S23"/>
    <mergeCell ref="T23:V23"/>
    <mergeCell ref="W23:Y23"/>
    <mergeCell ref="Z23:AA23"/>
    <mergeCell ref="A18:J18"/>
    <mergeCell ref="K18:S18"/>
    <mergeCell ref="T18:V18"/>
    <mergeCell ref="W18:Y18"/>
    <mergeCell ref="Z18:AA18"/>
    <mergeCell ref="A20:J20"/>
    <mergeCell ref="K20:S20"/>
    <mergeCell ref="T20:V20"/>
    <mergeCell ref="W20:Y20"/>
    <mergeCell ref="Z20:AA20"/>
    <mergeCell ref="T16:V16"/>
    <mergeCell ref="W16:Y16"/>
    <mergeCell ref="Z16:AA16"/>
    <mergeCell ref="K16:S16"/>
    <mergeCell ref="A17:J17"/>
    <mergeCell ref="K17:S17"/>
    <mergeCell ref="T17:V17"/>
    <mergeCell ref="W17:Y17"/>
    <mergeCell ref="Z17:AA17"/>
    <mergeCell ref="A14:J14"/>
    <mergeCell ref="K14:S14"/>
    <mergeCell ref="T14:V14"/>
    <mergeCell ref="W14:Y14"/>
    <mergeCell ref="A13:J13"/>
    <mergeCell ref="W11:Y11"/>
    <mergeCell ref="P2:S2"/>
    <mergeCell ref="Z10:AA10"/>
    <mergeCell ref="A12:J12"/>
    <mergeCell ref="K12:S12"/>
    <mergeCell ref="T12:V12"/>
    <mergeCell ref="W12:Y12"/>
    <mergeCell ref="Z12:AA12"/>
    <mergeCell ref="A10:D10"/>
    <mergeCell ref="H10:I10"/>
    <mergeCell ref="K10:S10"/>
    <mergeCell ref="W8:Y8"/>
    <mergeCell ref="B2:J2"/>
    <mergeCell ref="T2:U2"/>
    <mergeCell ref="B3:E3"/>
    <mergeCell ref="K3:M3"/>
    <mergeCell ref="N3:P3"/>
    <mergeCell ref="Q3:T3"/>
    <mergeCell ref="U3:V3"/>
    <mergeCell ref="K2:N2"/>
    <mergeCell ref="V2:Y2"/>
    <mergeCell ref="K7:S7"/>
    <mergeCell ref="E7:I7"/>
    <mergeCell ref="K21:S21"/>
    <mergeCell ref="T21:V21"/>
    <mergeCell ref="W21:Y21"/>
    <mergeCell ref="T10:V10"/>
    <mergeCell ref="W10:Y10"/>
    <mergeCell ref="E8:F8"/>
    <mergeCell ref="H8:I8"/>
    <mergeCell ref="K8:S8"/>
    <mergeCell ref="W3:Y3"/>
    <mergeCell ref="Z3:AA3"/>
    <mergeCell ref="A5:AA5"/>
    <mergeCell ref="A6:J6"/>
    <mergeCell ref="K6:S6"/>
    <mergeCell ref="T6:V6"/>
    <mergeCell ref="W6:Y6"/>
    <mergeCell ref="Z6:AA6"/>
    <mergeCell ref="A4:AA4"/>
    <mergeCell ref="Z8:AA8"/>
    <mergeCell ref="A9:D9"/>
    <mergeCell ref="E9:F9"/>
    <mergeCell ref="H9:I9"/>
    <mergeCell ref="K9:S9"/>
    <mergeCell ref="T9:V9"/>
    <mergeCell ref="W9:Y9"/>
    <mergeCell ref="Z9:AA9"/>
    <mergeCell ref="A8:D8"/>
    <mergeCell ref="T8:V8"/>
    <mergeCell ref="A40:J40"/>
    <mergeCell ref="A41:J41"/>
    <mergeCell ref="A55:AA57"/>
    <mergeCell ref="A19:AA19"/>
    <mergeCell ref="A54:AA54"/>
    <mergeCell ref="A31:J31"/>
    <mergeCell ref="A32:J32"/>
    <mergeCell ref="A33:J33"/>
    <mergeCell ref="A34:J34"/>
    <mergeCell ref="A35:J35"/>
    <mergeCell ref="A38:J38"/>
    <mergeCell ref="A39:J39"/>
    <mergeCell ref="A23:J23"/>
    <mergeCell ref="A24:J24"/>
    <mergeCell ref="A25:J25"/>
    <mergeCell ref="A26:J26"/>
    <mergeCell ref="A27:J27"/>
    <mergeCell ref="A28:J28"/>
    <mergeCell ref="A29:J29"/>
    <mergeCell ref="A36:J36"/>
    <mergeCell ref="A37:J37"/>
    <mergeCell ref="T26:V26"/>
    <mergeCell ref="K27:S27"/>
    <mergeCell ref="T27:V27"/>
    <mergeCell ref="K29:S29"/>
    <mergeCell ref="T29:V29"/>
    <mergeCell ref="K28:S28"/>
    <mergeCell ref="T28:V28"/>
    <mergeCell ref="A30:J30"/>
    <mergeCell ref="T33:V33"/>
    <mergeCell ref="Z11:AA11"/>
    <mergeCell ref="K11:S11"/>
    <mergeCell ref="A11:J11"/>
    <mergeCell ref="T24:V24"/>
    <mergeCell ref="Z21:AA21"/>
    <mergeCell ref="A21:J21"/>
    <mergeCell ref="A22:J22"/>
    <mergeCell ref="W15:Y15"/>
    <mergeCell ref="A16:J16"/>
    <mergeCell ref="T11:V11"/>
  </mergeCells>
  <conditionalFormatting sqref="Q3:T3">
    <cfRule type="cellIs" priority="10" dxfId="8" operator="greaterThan" stopIfTrue="1">
      <formula>0</formula>
    </cfRule>
    <cfRule type="cellIs" priority="11" dxfId="9" operator="equal" stopIfTrue="1">
      <formula>0</formula>
    </cfRule>
  </conditionalFormatting>
  <conditionalFormatting sqref="K3:M3 W3:Y3">
    <cfRule type="cellIs" priority="9" dxfId="8" operator="greaterThan" stopIfTrue="1">
      <formula>0</formula>
    </cfRule>
  </conditionalFormatting>
  <conditionalFormatting sqref="K53 T53:AA53">
    <cfRule type="cellIs" priority="7" dxfId="10" operator="lessThan" stopIfTrue="1">
      <formula>0</formula>
    </cfRule>
  </conditionalFormatting>
  <conditionalFormatting sqref="K42:AA43 T21:AA41 K50:AA51 T44:AA49">
    <cfRule type="cellIs" priority="6" dxfId="10" operator="lessThan" stopIfTrue="1">
      <formula>0</formula>
    </cfRule>
  </conditionalFormatting>
  <conditionalFormatting sqref="K21:S41">
    <cfRule type="cellIs" priority="2" dxfId="10" operator="lessThan" stopIfTrue="1">
      <formula>0</formula>
    </cfRule>
  </conditionalFormatting>
  <conditionalFormatting sqref="K44:S49">
    <cfRule type="cellIs" priority="1" dxfId="10" operator="lessThan" stopIfTrue="1">
      <formula>0</formula>
    </cfRule>
  </conditionalFormatting>
  <hyperlinks>
    <hyperlink ref="A19:J19" location="'Appendix - Detail Expense Sheet'!A1" display="Click here to use the Detail Expense Sheet (Appendix)"/>
    <hyperlink ref="A14:J14" location="'Helpful Tips'!B10" tooltip="Click here to view &quot;Helpful Tips&quot;" display="Other dairy income ((tax paid) e.g. farm cottage rent, rebates"/>
    <hyperlink ref="A19:AA19" location="'Appendix A - Detail Exp Sheet'!B5" display="Use the Detail Expense Worksheet in the Appendix if you prefer (note this will not update the expenses sheet below)"/>
    <hyperlink ref="A52:J52" location="'Appendix - Detail Expense Sheet'!A1" display="Click here to use the Detail Expense Sheet (Appendix)"/>
    <hyperlink ref="A52:AA52" location="'Appendix B - Graphs Worksheet'!A2" display="Click here to view a pie chart of Total Expenses"/>
    <hyperlink ref="A13:J13" location="'Helpful Tips'!B9" tooltip="Click here to view &quot;Helpful Tips&quot;" display="Other dairy income (incurring GST) e.g.colostrum"/>
    <hyperlink ref="A17:J17" location="'Helpful Tips'!B12" display="Other tax paid income e.g. off-farm salaries or wages"/>
    <hyperlink ref="A16:J16" location="'Helpful Tips'!B11" tooltip="Click here to view &quot;Helpful Tips&quot;" display="Other Income (incurring GST) e.g. contracting, non-dairy income"/>
  </hyperlinks>
  <printOptions horizontalCentered="1" verticalCentered="1"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3" r:id="rId4"/>
  <ignoredErrors>
    <ignoredError sqref="T15 W15 Z15 T42 Z42 W42" formula="1"/>
    <ignoredError sqref="T43 T51 W51 Z51 K3 Q3 W3" emptyCellReferenc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showGridLines="0" zoomScale="90" zoomScaleNormal="90" zoomScalePageLayoutView="0" workbookViewId="0" topLeftCell="A1">
      <selection activeCell="I7" sqref="I7"/>
    </sheetView>
  </sheetViews>
  <sheetFormatPr defaultColWidth="9.140625" defaultRowHeight="15"/>
  <cols>
    <col min="1" max="1" width="13.421875" style="4" customWidth="1"/>
    <col min="2" max="2" width="8.7109375" style="4" bestFit="1" customWidth="1"/>
    <col min="3" max="9" width="15.57421875" style="4" bestFit="1" customWidth="1"/>
    <col min="10" max="10" width="18.140625" style="4" bestFit="1" customWidth="1"/>
    <col min="11" max="11" width="18.140625" style="4" customWidth="1"/>
    <col min="12" max="13" width="9.140625" style="1" hidden="1" customWidth="1"/>
    <col min="14" max="14" width="32.8515625" style="28" hidden="1" customWidth="1"/>
    <col min="15" max="23" width="11.57421875" style="28" hidden="1" customWidth="1"/>
    <col min="24" max="24" width="9.140625" style="1" customWidth="1"/>
    <col min="25" max="16384" width="9.140625" style="1" customWidth="1"/>
  </cols>
  <sheetData>
    <row r="1" spans="1:28" s="4" customFormat="1" ht="57.75" customHeight="1">
      <c r="A1" s="223" t="s">
        <v>138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8"/>
      <c r="M1" s="28"/>
      <c r="N1" s="28"/>
      <c r="O1" s="28"/>
      <c r="P1" s="28"/>
      <c r="Q1" s="56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s="4" customFormat="1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45" customFormat="1" ht="30" customHeight="1">
      <c r="A3" s="29"/>
      <c r="B3" s="29"/>
      <c r="C3" s="226" t="s">
        <v>139</v>
      </c>
      <c r="D3" s="226"/>
      <c r="E3" s="226"/>
      <c r="F3" s="226"/>
      <c r="G3" s="226"/>
      <c r="H3" s="226"/>
      <c r="I3" s="226"/>
      <c r="J3" s="226"/>
      <c r="K3" s="226"/>
      <c r="L3" s="42"/>
      <c r="M3" s="42"/>
      <c r="N3" s="43" t="s">
        <v>142</v>
      </c>
      <c r="O3" s="44"/>
      <c r="P3" s="44"/>
      <c r="Q3" s="44"/>
      <c r="R3" s="44"/>
      <c r="S3" s="44"/>
      <c r="T3" s="44"/>
      <c r="U3" s="44"/>
      <c r="V3" s="44"/>
      <c r="W3" s="44"/>
      <c r="X3" s="42"/>
      <c r="Y3" s="42"/>
      <c r="Z3" s="42"/>
      <c r="AA3" s="42"/>
      <c r="AB3" s="42"/>
    </row>
    <row r="4" spans="1:28" s="45" customFormat="1" ht="30" customHeight="1">
      <c r="A4" s="1"/>
      <c r="B4" s="30"/>
      <c r="C4" s="31">
        <v>-2</v>
      </c>
      <c r="D4" s="31">
        <v>-1.5</v>
      </c>
      <c r="E4" s="32">
        <v>-1</v>
      </c>
      <c r="F4" s="31">
        <v>-0.5</v>
      </c>
      <c r="G4" s="33">
        <v>0</v>
      </c>
      <c r="H4" s="34">
        <v>0.5</v>
      </c>
      <c r="I4" s="34">
        <v>1</v>
      </c>
      <c r="J4" s="34">
        <v>1.5</v>
      </c>
      <c r="K4" s="34">
        <v>2</v>
      </c>
      <c r="L4" s="42"/>
      <c r="M4" s="42"/>
      <c r="N4" s="44"/>
      <c r="O4" s="46">
        <v>-2</v>
      </c>
      <c r="P4" s="46">
        <v>-1.5</v>
      </c>
      <c r="Q4" s="46">
        <v>-1</v>
      </c>
      <c r="R4" s="46">
        <v>-0.5</v>
      </c>
      <c r="S4" s="46">
        <v>0</v>
      </c>
      <c r="T4" s="46">
        <v>0.5</v>
      </c>
      <c r="U4" s="46">
        <v>1</v>
      </c>
      <c r="V4" s="46">
        <v>1.5</v>
      </c>
      <c r="W4" s="46">
        <v>2</v>
      </c>
      <c r="X4" s="42"/>
      <c r="Y4" s="42"/>
      <c r="Z4" s="42"/>
      <c r="AA4" s="42"/>
      <c r="AB4" s="42"/>
    </row>
    <row r="5" spans="1:28" s="45" customFormat="1" ht="30" customHeight="1">
      <c r="A5" s="227" t="s">
        <v>136</v>
      </c>
      <c r="B5" s="35">
        <v>0.1</v>
      </c>
      <c r="C5" s="36">
        <f>ROUND(O15,-2)</f>
        <v>0</v>
      </c>
      <c r="D5" s="36">
        <f aca="true" t="shared" si="0" ref="D5:K9">ROUND(P15,-2)</f>
        <v>0</v>
      </c>
      <c r="E5" s="36">
        <f t="shared" si="0"/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47"/>
      <c r="M5" s="42"/>
      <c r="N5" s="48">
        <v>1.1</v>
      </c>
      <c r="O5" s="49">
        <f>(('Step 1 - Annual Cash Budget'!$E$8*$N$5)*(('Step 1 - Annual Cash Budget'!$H$8+'Step 2 - Sensitivity Table'!C4)*'Step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P5" s="49">
        <f>(('Step 1 - Annual Cash Budget'!$E$8*$N$5)*(('Step 1 - Annual Cash Budget'!$H$8+'Step 2 - Sensitivity Table'!D4)*'Step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Q5" s="49">
        <f>(('Step 1 - Annual Cash Budget'!$E$8*$N$5)*(('Step 1 - Annual Cash Budget'!$H$8+'Step 2 - Sensitivity Table'!E4)*'Step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R5" s="49">
        <f>(('Step 1 - Annual Cash Budget'!$E$8*$N$5)*(('Step 1 - Annual Cash Budget'!$H$8+'Step 2 - Sensitivity Table'!F4)*'Step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S5" s="49">
        <f>(('Step 1 - Annual Cash Budget'!$E$8*$N$5)*(('Step 1 - Annual Cash Budget'!$H$8+'Step 2 - Sensitivity Table'!G4)*'Step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T5" s="49">
        <f>(('Step 1 - Annual Cash Budget'!$E$8*$N$5)*(('Step 1 - Annual Cash Budget'!$H$8+'Step 2 - Sensitivity Table'!H4)*'Step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U5" s="49">
        <f>(('Step 1 - Annual Cash Budget'!$E$8*$N$5)*(('Step 1 - Annual Cash Budget'!$H$8+'Step 2 - Sensitivity Table'!I4)*'Step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V5" s="49">
        <f>(('Step 1 - Annual Cash Budget'!$E$8*$N$5)*(('Step 1 - Annual Cash Budget'!$H$8+'Step 2 - Sensitivity Table'!J4)*'Step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W5" s="49">
        <f>(('Step 1 - Annual Cash Budget'!$E$8*$N$5)*(('Step 1 - Annual Cash Budget'!$H$8+'Step 2 - Sensitivity Table'!K4)*'Step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X5" s="42"/>
      <c r="Y5" s="42"/>
      <c r="Z5" s="42"/>
      <c r="AA5" s="42"/>
      <c r="AB5" s="42"/>
    </row>
    <row r="6" spans="1:28" s="45" customFormat="1" ht="30" customHeight="1">
      <c r="A6" s="227"/>
      <c r="B6" s="35">
        <v>0.05</v>
      </c>
      <c r="C6" s="36">
        <f>ROUND(O16,-2)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47"/>
      <c r="M6" s="42"/>
      <c r="N6" s="48">
        <v>1.05</v>
      </c>
      <c r="O6" s="49">
        <f>(('Step 1 - Annual Cash Budget'!$E$8*$N$6)*(('Step 1 - Annual Cash Budget'!$H$8+'Step 2 - Sensitivity Table'!C4)*'Step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P6" s="49">
        <f>(('Step 1 - Annual Cash Budget'!$E$8*$N$6)*(('Step 1 - Annual Cash Budget'!$H$8+'Step 2 - Sensitivity Table'!D4)*'Step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Q6" s="49">
        <f>(('Step 1 - Annual Cash Budget'!$E$8*$N$6)*(('Step 1 - Annual Cash Budget'!$H$8+'Step 2 - Sensitivity Table'!E4)*'Step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R6" s="49">
        <f>(('Step 1 - Annual Cash Budget'!$E$8*$N$6)*(('Step 1 - Annual Cash Budget'!$H$8+'Step 2 - Sensitivity Table'!F4)*'Step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S6" s="49">
        <f>(('Step 1 - Annual Cash Budget'!$E$8*$N$6)*(('Step 1 - Annual Cash Budget'!$H$8+'Step 2 - Sensitivity Table'!G4)*'Step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T6" s="49">
        <f>(('Step 1 - Annual Cash Budget'!$E$8*$N$6)*(('Step 1 - Annual Cash Budget'!$H$8+'Step 2 - Sensitivity Table'!H4)*'Step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U6" s="49">
        <f>(('Step 1 - Annual Cash Budget'!$E$8*$N$6)*(('Step 1 - Annual Cash Budget'!$H$8+'Step 2 - Sensitivity Table'!I4)*'Step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V6" s="49">
        <f>(('Step 1 - Annual Cash Budget'!$E$8*$N$6)*(('Step 1 - Annual Cash Budget'!$H$8+'Step 2 - Sensitivity Table'!J4)*'Step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W6" s="49">
        <f>(('Step 1 - Annual Cash Budget'!$E$8*$N$6)*(('Step 1 - Annual Cash Budget'!$H$8+'Step 2 - Sensitivity Table'!K4)*'Step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X6" s="42"/>
      <c r="Y6" s="42"/>
      <c r="Z6" s="42"/>
      <c r="AA6" s="42"/>
      <c r="AB6" s="42"/>
    </row>
    <row r="7" spans="1:28" s="45" customFormat="1" ht="30" customHeight="1">
      <c r="A7" s="227"/>
      <c r="B7" s="37">
        <v>0</v>
      </c>
      <c r="C7" s="36">
        <f>ROUND(O17,-2)</f>
        <v>0</v>
      </c>
      <c r="D7" s="36">
        <f t="shared" si="0"/>
        <v>0</v>
      </c>
      <c r="E7" s="36">
        <f t="shared" si="0"/>
        <v>0</v>
      </c>
      <c r="F7" s="36">
        <f t="shared" si="0"/>
        <v>0</v>
      </c>
      <c r="G7" s="38">
        <f>'Step 1 - Annual Cash Budget'!K53</f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47"/>
      <c r="M7" s="42"/>
      <c r="N7" s="50">
        <v>0</v>
      </c>
      <c r="O7" s="49">
        <f>('Step 1 - Annual Cash Budget'!$E$8*(('Step 1 - Annual Cash Budget'!$H$8+'Step 2 - Sensitivity Table'!C4)*'Step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P7" s="49">
        <f>('Step 1 - Annual Cash Budget'!$E$8*(('Step 1 - Annual Cash Budget'!$H$8+'Step 2 - Sensitivity Table'!D4)*'Step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Q7" s="49">
        <f>('Step 1 - Annual Cash Budget'!$E$8*(('Step 1 - Annual Cash Budget'!$H$8+'Step 2 - Sensitivity Table'!E4)*'Step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R7" s="49">
        <f>('Step 1 - Annual Cash Budget'!$E$8*(('Step 1 - Annual Cash Budget'!$H$8+'Step 2 - Sensitivity Table'!F4)*'Step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S7" s="49">
        <f>('Step 1 - Annual Cash Budget'!$E$8*(('Step 1 - Annual Cash Budget'!$H$8+'Step 2 - Sensitivity Table'!G4)*'Step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T7" s="49">
        <f>('Step 1 - Annual Cash Budget'!$E$8*(('Step 1 - Annual Cash Budget'!$H$8+'Step 2 - Sensitivity Table'!H4)*'Step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U7" s="49">
        <f>('Step 1 - Annual Cash Budget'!$E$8*(('Step 1 - Annual Cash Budget'!$H$8+'Step 2 - Sensitivity Table'!I4)*'Step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V7" s="49">
        <f>('Step 1 - Annual Cash Budget'!$E$8*(('Step 1 - Annual Cash Budget'!$H$8+'Step 2 - Sensitivity Table'!J4)*'Step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W7" s="49">
        <f>('Step 1 - Annual Cash Budget'!$E$8*(('Step 1 - Annual Cash Budget'!$H$8+'Step 2 - Sensitivity Table'!K4)*'Step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X7" s="42"/>
      <c r="Y7" s="42"/>
      <c r="Z7" s="42"/>
      <c r="AA7" s="42"/>
      <c r="AB7" s="42"/>
    </row>
    <row r="8" spans="1:28" s="45" customFormat="1" ht="30" customHeight="1">
      <c r="A8" s="227"/>
      <c r="B8" s="35">
        <v>-0.05</v>
      </c>
      <c r="C8" s="36">
        <f>ROUND(O18,-2)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>ROUND(S18,-2)</f>
        <v>0</v>
      </c>
      <c r="H8" s="36">
        <f t="shared" si="0"/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47"/>
      <c r="M8" s="42"/>
      <c r="N8" s="48">
        <v>0.95</v>
      </c>
      <c r="O8" s="49">
        <f>(('Step 1 - Annual Cash Budget'!$E$8*$N$8)*(('Step 1 - Annual Cash Budget'!$H$8+'Step 2 - Sensitivity Table'!C4)*'Step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P8" s="49">
        <f>(('Step 1 - Annual Cash Budget'!$E$8*$N$8)*(('Step 1 - Annual Cash Budget'!$H$8+'Step 2 - Sensitivity Table'!D4)*'Step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Q8" s="49">
        <f>(('Step 1 - Annual Cash Budget'!$E$8*$N$8)*(('Step 1 - Annual Cash Budget'!$H$8+'Step 2 - Sensitivity Table'!E4)*'Step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R8" s="49">
        <f>(('Step 1 - Annual Cash Budget'!$E$8*$N$8)*(('Step 1 - Annual Cash Budget'!$H$8+'Step 2 - Sensitivity Table'!F4)*'Step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S8" s="49">
        <f>(('Step 1 - Annual Cash Budget'!$E$8*$N$8)*(('Step 1 - Annual Cash Budget'!$H$8+'Step 2 - Sensitivity Table'!G4)*'Step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T8" s="49">
        <f>(('Step 1 - Annual Cash Budget'!$E$8*$N$8)*(('Step 1 - Annual Cash Budget'!$H$8+'Step 2 - Sensitivity Table'!H4)*'Step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U8" s="49">
        <f>(('Step 1 - Annual Cash Budget'!$E$8*$N$8)*(('Step 1 - Annual Cash Budget'!$H$8+'Step 2 - Sensitivity Table'!I4)*'Step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V8" s="49">
        <f>(('Step 1 - Annual Cash Budget'!$E$8*$N$8)*(('Step 1 - Annual Cash Budget'!$H$8+'Step 2 - Sensitivity Table'!J4)*'Step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W8" s="49">
        <f>(('Step 1 - Annual Cash Budget'!$E$8*$N$8)*(('Step 1 - Annual Cash Budget'!$H$8+'Step 2 - Sensitivity Table'!K4)*'Step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X8" s="42"/>
      <c r="Y8" s="42"/>
      <c r="Z8" s="42"/>
      <c r="AA8" s="42"/>
      <c r="AB8" s="42"/>
    </row>
    <row r="9" spans="1:28" s="45" customFormat="1" ht="30" customHeight="1">
      <c r="A9" s="227"/>
      <c r="B9" s="39">
        <v>-0.1</v>
      </c>
      <c r="C9" s="36">
        <f>ROUND(O19,-2)</f>
        <v>0</v>
      </c>
      <c r="D9" s="36">
        <f t="shared" si="0"/>
        <v>0</v>
      </c>
      <c r="E9" s="36">
        <f t="shared" si="0"/>
        <v>0</v>
      </c>
      <c r="F9" s="36">
        <f t="shared" si="0"/>
        <v>0</v>
      </c>
      <c r="G9" s="36">
        <f>ROUND(S19,-2)</f>
        <v>0</v>
      </c>
      <c r="H9" s="36">
        <f t="shared" si="0"/>
        <v>0</v>
      </c>
      <c r="I9" s="36">
        <f t="shared" si="0"/>
        <v>0</v>
      </c>
      <c r="J9" s="36">
        <f t="shared" si="0"/>
        <v>0</v>
      </c>
      <c r="K9" s="36">
        <f t="shared" si="0"/>
        <v>0</v>
      </c>
      <c r="L9" s="47"/>
      <c r="M9" s="42"/>
      <c r="N9" s="48">
        <v>0.9</v>
      </c>
      <c r="O9" s="49">
        <f>(('Step 1 - Annual Cash Budget'!$E$8*$N$9)*(('Step 1 - Annual Cash Budget'!$H$8+'Step 2 - Sensitivity Table'!C4)*'Step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P9" s="49">
        <f>(('Step 1 - Annual Cash Budget'!$E$8*$N$9)*(('Step 1 - Annual Cash Budget'!$H$8+'Step 2 - Sensitivity Table'!D4)*'Step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Q9" s="49">
        <f>(('Step 1 - Annual Cash Budget'!$E$8*$N$9)*(('Step 1 - Annual Cash Budget'!$H$8+'Step 2 - Sensitivity Table'!E4)*'Step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R9" s="49">
        <f>(('Step 1 - Annual Cash Budget'!$E$8*$N$9)*(('Step 1 - Annual Cash Budget'!$H$8+'Step 2 - Sensitivity Table'!F4)*'Step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S9" s="49">
        <f>(('Step 1 - Annual Cash Budget'!$E$8*$N$9)*(('Step 1 - Annual Cash Budget'!$H$8+'Step 2 - Sensitivity Table'!G4)*'Step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T9" s="49">
        <f>(('Step 1 - Annual Cash Budget'!$E$8*$N$9)*(('Step 1 - Annual Cash Budget'!$H$8+'Step 2 - Sensitivity Table'!H4)*'Step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U9" s="49">
        <f>(('Step 1 - Annual Cash Budget'!$E$8*$N$9)*(('Step 1 - Annual Cash Budget'!$H$8+'Step 2 - Sensitivity Table'!I4)*'Step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V9" s="49">
        <f>(('Step 1 - Annual Cash Budget'!$E$8*$N$9)*(('Step 1 - Annual Cash Budget'!$H$8+'Step 2 - Sensitivity Table'!J4)*'Step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W9" s="49">
        <f>(('Step 1 - Annual Cash Budget'!$E$8*$N$9)*(('Step 1 - Annual Cash Budget'!$H$8+'Step 2 - Sensitivity Table'!K4)*'Step 1 - Annual Cash Budget'!$J$7))+'Step 1 - Annual Cash Budget'!$K$9+'Step 1 - Annual Cash Budget'!$K$10+'Step 1 - Annual Cash Budget'!$K$11+'Step 1 - Annual Cash Budget'!$K$12+'Step 1 - Annual Cash Budget'!$K$13+'Step 1 - Annual Cash Budget'!$K$14+'Step 1 - Annual Cash Budget'!$K$16+'Step 1 - Annual Cash Budget'!$K$17</f>
        <v>0</v>
      </c>
      <c r="X9" s="42"/>
      <c r="Y9" s="42"/>
      <c r="Z9" s="42"/>
      <c r="AA9" s="42"/>
      <c r="AB9" s="42"/>
    </row>
    <row r="10" spans="1:28" s="4" customFormat="1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28"/>
      <c r="Y10" s="28"/>
      <c r="Z10" s="28"/>
      <c r="AA10" s="28"/>
      <c r="AB10" s="28"/>
    </row>
    <row r="11" spans="1:28" s="4" customFormat="1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51" t="s">
        <v>143</v>
      </c>
      <c r="O11" s="49">
        <f>'Step 1 - Annual Cash Budget'!K51</f>
        <v>0</v>
      </c>
      <c r="P11" s="51"/>
      <c r="Q11" s="51"/>
      <c r="R11" s="51"/>
      <c r="S11" s="51"/>
      <c r="T11" s="51"/>
      <c r="U11" s="51"/>
      <c r="V11" s="51"/>
      <c r="W11" s="51"/>
      <c r="X11" s="28"/>
      <c r="Y11" s="28"/>
      <c r="Z11" s="28"/>
      <c r="AA11" s="28"/>
      <c r="AB11" s="28"/>
    </row>
    <row r="12" spans="2:28" s="4" customFormat="1" ht="15">
      <c r="B12" s="40" t="s">
        <v>140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28"/>
      <c r="Y12" s="28"/>
      <c r="Z12" s="28"/>
      <c r="AA12" s="28"/>
      <c r="AB12" s="28"/>
    </row>
    <row r="13" spans="1:28" s="4" customFormat="1" ht="15">
      <c r="A13" s="28"/>
      <c r="B13" s="28"/>
      <c r="C13" s="28"/>
      <c r="D13" s="28"/>
      <c r="E13" s="41"/>
      <c r="F13" s="41"/>
      <c r="G13" s="28"/>
      <c r="H13" s="28"/>
      <c r="I13" s="28"/>
      <c r="J13" s="28"/>
      <c r="K13" s="28"/>
      <c r="L13" s="28"/>
      <c r="M13" s="28"/>
      <c r="N13" s="51" t="s">
        <v>144</v>
      </c>
      <c r="O13" s="51"/>
      <c r="P13" s="51"/>
      <c r="Q13" s="51"/>
      <c r="R13" s="51"/>
      <c r="S13" s="51"/>
      <c r="T13" s="51"/>
      <c r="U13" s="51"/>
      <c r="V13" s="51"/>
      <c r="W13" s="51"/>
      <c r="X13" s="28"/>
      <c r="Y13" s="28"/>
      <c r="Z13" s="28"/>
      <c r="AA13" s="28"/>
      <c r="AB13" s="28"/>
    </row>
    <row r="14" spans="1:28" s="4" customFormat="1" ht="1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1"/>
      <c r="O14" s="52">
        <v>-2</v>
      </c>
      <c r="P14" s="52">
        <v>-1.5</v>
      </c>
      <c r="Q14" s="52">
        <v>-1</v>
      </c>
      <c r="R14" s="52">
        <v>-0.5</v>
      </c>
      <c r="S14" s="52">
        <v>0</v>
      </c>
      <c r="T14" s="52">
        <v>0.5</v>
      </c>
      <c r="U14" s="52">
        <v>1</v>
      </c>
      <c r="V14" s="52">
        <v>1.5</v>
      </c>
      <c r="W14" s="52">
        <v>2</v>
      </c>
      <c r="X14" s="28"/>
      <c r="Y14" s="28"/>
      <c r="Z14" s="28"/>
      <c r="AA14" s="28"/>
      <c r="AB14" s="28"/>
    </row>
    <row r="15" spans="1:28" s="4" customFormat="1" ht="30" customHeight="1">
      <c r="A15" s="29"/>
      <c r="B15" s="29"/>
      <c r="C15" s="226" t="s">
        <v>139</v>
      </c>
      <c r="D15" s="226"/>
      <c r="E15" s="226"/>
      <c r="F15" s="226"/>
      <c r="G15" s="226"/>
      <c r="H15" s="226"/>
      <c r="I15" s="226"/>
      <c r="J15" s="226"/>
      <c r="K15" s="226"/>
      <c r="L15" s="28"/>
      <c r="M15" s="28"/>
      <c r="N15" s="48">
        <v>0.1</v>
      </c>
      <c r="O15" s="53">
        <f>O5-$O$11</f>
        <v>0</v>
      </c>
      <c r="P15" s="53">
        <f aca="true" t="shared" si="1" ref="P15:W15">P5-$O$11</f>
        <v>0</v>
      </c>
      <c r="Q15" s="53">
        <f t="shared" si="1"/>
        <v>0</v>
      </c>
      <c r="R15" s="53">
        <f t="shared" si="1"/>
        <v>0</v>
      </c>
      <c r="S15" s="53">
        <f t="shared" si="1"/>
        <v>0</v>
      </c>
      <c r="T15" s="53">
        <f t="shared" si="1"/>
        <v>0</v>
      </c>
      <c r="U15" s="53">
        <f t="shared" si="1"/>
        <v>0</v>
      </c>
      <c r="V15" s="53">
        <f t="shared" si="1"/>
        <v>0</v>
      </c>
      <c r="W15" s="53">
        <f t="shared" si="1"/>
        <v>0</v>
      </c>
      <c r="X15" s="28"/>
      <c r="Y15" s="28"/>
      <c r="Z15" s="28"/>
      <c r="AA15" s="28"/>
      <c r="AB15" s="28"/>
    </row>
    <row r="16" spans="1:28" s="4" customFormat="1" ht="30" customHeight="1">
      <c r="A16" s="1"/>
      <c r="B16" s="30"/>
      <c r="C16" s="31">
        <v>-2</v>
      </c>
      <c r="D16" s="31">
        <v>-1.5</v>
      </c>
      <c r="E16" s="32">
        <v>-1</v>
      </c>
      <c r="F16" s="31">
        <v>-0.5</v>
      </c>
      <c r="G16" s="33">
        <v>0</v>
      </c>
      <c r="H16" s="34">
        <v>0.5</v>
      </c>
      <c r="I16" s="34">
        <v>1</v>
      </c>
      <c r="J16" s="34">
        <v>1.5</v>
      </c>
      <c r="K16" s="34">
        <v>2</v>
      </c>
      <c r="L16" s="28"/>
      <c r="M16" s="28"/>
      <c r="N16" s="48">
        <v>0.05</v>
      </c>
      <c r="O16" s="53">
        <f aca="true" t="shared" si="2" ref="O16:W19">O6-$O$11</f>
        <v>0</v>
      </c>
      <c r="P16" s="53">
        <f t="shared" si="2"/>
        <v>0</v>
      </c>
      <c r="Q16" s="53">
        <f t="shared" si="2"/>
        <v>0</v>
      </c>
      <c r="R16" s="53">
        <f t="shared" si="2"/>
        <v>0</v>
      </c>
      <c r="S16" s="53">
        <f t="shared" si="2"/>
        <v>0</v>
      </c>
      <c r="T16" s="53">
        <f t="shared" si="2"/>
        <v>0</v>
      </c>
      <c r="U16" s="53">
        <f t="shared" si="2"/>
        <v>0</v>
      </c>
      <c r="V16" s="53">
        <f t="shared" si="2"/>
        <v>0</v>
      </c>
      <c r="W16" s="53">
        <f t="shared" si="2"/>
        <v>0</v>
      </c>
      <c r="X16" s="28"/>
      <c r="Y16" s="28"/>
      <c r="Z16" s="28"/>
      <c r="AA16" s="28"/>
      <c r="AB16" s="28"/>
    </row>
    <row r="17" spans="1:28" s="4" customFormat="1" ht="30" customHeight="1">
      <c r="A17" s="228" t="s">
        <v>137</v>
      </c>
      <c r="B17" s="35">
        <v>-0.1</v>
      </c>
      <c r="C17" s="36">
        <f aca="true" t="shared" si="3" ref="C17:K18">ROUND(O37,-2)</f>
        <v>0</v>
      </c>
      <c r="D17" s="36">
        <f t="shared" si="3"/>
        <v>0</v>
      </c>
      <c r="E17" s="36">
        <f t="shared" si="3"/>
        <v>0</v>
      </c>
      <c r="F17" s="36">
        <f t="shared" si="3"/>
        <v>0</v>
      </c>
      <c r="G17" s="36">
        <f t="shared" si="3"/>
        <v>0</v>
      </c>
      <c r="H17" s="36">
        <f t="shared" si="3"/>
        <v>0</v>
      </c>
      <c r="I17" s="36">
        <f t="shared" si="3"/>
        <v>0</v>
      </c>
      <c r="J17" s="36">
        <f t="shared" si="3"/>
        <v>0</v>
      </c>
      <c r="K17" s="36">
        <f t="shared" si="3"/>
        <v>0</v>
      </c>
      <c r="L17" s="28"/>
      <c r="M17" s="28"/>
      <c r="N17" s="50">
        <v>0</v>
      </c>
      <c r="O17" s="53">
        <f t="shared" si="2"/>
        <v>0</v>
      </c>
      <c r="P17" s="53">
        <f t="shared" si="2"/>
        <v>0</v>
      </c>
      <c r="Q17" s="53">
        <f t="shared" si="2"/>
        <v>0</v>
      </c>
      <c r="R17" s="53">
        <f t="shared" si="2"/>
        <v>0</v>
      </c>
      <c r="S17" s="53">
        <f t="shared" si="2"/>
        <v>0</v>
      </c>
      <c r="T17" s="53">
        <f t="shared" si="2"/>
        <v>0</v>
      </c>
      <c r="U17" s="53">
        <f t="shared" si="2"/>
        <v>0</v>
      </c>
      <c r="V17" s="53">
        <f t="shared" si="2"/>
        <v>0</v>
      </c>
      <c r="W17" s="53">
        <f t="shared" si="2"/>
        <v>0</v>
      </c>
      <c r="X17" s="28"/>
      <c r="Y17" s="28"/>
      <c r="Z17" s="28"/>
      <c r="AA17" s="28"/>
      <c r="AB17" s="28"/>
    </row>
    <row r="18" spans="1:28" s="4" customFormat="1" ht="30" customHeight="1">
      <c r="A18" s="228"/>
      <c r="B18" s="35">
        <v>-0.05</v>
      </c>
      <c r="C18" s="36">
        <f t="shared" si="3"/>
        <v>0</v>
      </c>
      <c r="D18" s="36">
        <f t="shared" si="3"/>
        <v>0</v>
      </c>
      <c r="E18" s="36">
        <f t="shared" si="3"/>
        <v>0</v>
      </c>
      <c r="F18" s="36">
        <f t="shared" si="3"/>
        <v>0</v>
      </c>
      <c r="G18" s="36">
        <f t="shared" si="3"/>
        <v>0</v>
      </c>
      <c r="H18" s="36">
        <f t="shared" si="3"/>
        <v>0</v>
      </c>
      <c r="I18" s="36">
        <f t="shared" si="3"/>
        <v>0</v>
      </c>
      <c r="J18" s="36">
        <f t="shared" si="3"/>
        <v>0</v>
      </c>
      <c r="K18" s="36">
        <f t="shared" si="3"/>
        <v>0</v>
      </c>
      <c r="L18" s="28"/>
      <c r="M18" s="28"/>
      <c r="N18" s="48">
        <v>-0.05</v>
      </c>
      <c r="O18" s="53">
        <f t="shared" si="2"/>
        <v>0</v>
      </c>
      <c r="P18" s="53">
        <f t="shared" si="2"/>
        <v>0</v>
      </c>
      <c r="Q18" s="53">
        <f t="shared" si="2"/>
        <v>0</v>
      </c>
      <c r="R18" s="53">
        <f t="shared" si="2"/>
        <v>0</v>
      </c>
      <c r="S18" s="53">
        <f t="shared" si="2"/>
        <v>0</v>
      </c>
      <c r="T18" s="53">
        <f t="shared" si="2"/>
        <v>0</v>
      </c>
      <c r="U18" s="53">
        <f t="shared" si="2"/>
        <v>0</v>
      </c>
      <c r="V18" s="53">
        <f t="shared" si="2"/>
        <v>0</v>
      </c>
      <c r="W18" s="53">
        <f t="shared" si="2"/>
        <v>0</v>
      </c>
      <c r="X18" s="28"/>
      <c r="Y18" s="28"/>
      <c r="Z18" s="28"/>
      <c r="AA18" s="28"/>
      <c r="AB18" s="28"/>
    </row>
    <row r="19" spans="1:28" s="4" customFormat="1" ht="30" customHeight="1">
      <c r="A19" s="228"/>
      <c r="B19" s="37">
        <v>0</v>
      </c>
      <c r="C19" s="36">
        <f aca="true" t="shared" si="4" ref="C19:F21">ROUND(O39,-2)</f>
        <v>0</v>
      </c>
      <c r="D19" s="36">
        <f t="shared" si="4"/>
        <v>0</v>
      </c>
      <c r="E19" s="36">
        <f t="shared" si="4"/>
        <v>0</v>
      </c>
      <c r="F19" s="36">
        <f t="shared" si="4"/>
        <v>0</v>
      </c>
      <c r="G19" s="38">
        <f>'Step 1 - Annual Cash Budget'!K53</f>
        <v>0</v>
      </c>
      <c r="H19" s="36">
        <f aca="true" t="shared" si="5" ref="H19:K21">ROUND(T39,-2)</f>
        <v>0</v>
      </c>
      <c r="I19" s="36">
        <f t="shared" si="5"/>
        <v>0</v>
      </c>
      <c r="J19" s="36">
        <f t="shared" si="5"/>
        <v>0</v>
      </c>
      <c r="K19" s="36">
        <f t="shared" si="5"/>
        <v>0</v>
      </c>
      <c r="L19" s="28"/>
      <c r="M19" s="28"/>
      <c r="N19" s="48">
        <v>-0.1</v>
      </c>
      <c r="O19" s="53">
        <f t="shared" si="2"/>
        <v>0</v>
      </c>
      <c r="P19" s="53">
        <f t="shared" si="2"/>
        <v>0</v>
      </c>
      <c r="Q19" s="53">
        <f t="shared" si="2"/>
        <v>0</v>
      </c>
      <c r="R19" s="53">
        <f t="shared" si="2"/>
        <v>0</v>
      </c>
      <c r="S19" s="53">
        <f t="shared" si="2"/>
        <v>0</v>
      </c>
      <c r="T19" s="53">
        <f t="shared" si="2"/>
        <v>0</v>
      </c>
      <c r="U19" s="53">
        <f t="shared" si="2"/>
        <v>0</v>
      </c>
      <c r="V19" s="53">
        <f t="shared" si="2"/>
        <v>0</v>
      </c>
      <c r="W19" s="53">
        <f t="shared" si="2"/>
        <v>0</v>
      </c>
      <c r="X19" s="28"/>
      <c r="Y19" s="28"/>
      <c r="Z19" s="28"/>
      <c r="AA19" s="28"/>
      <c r="AB19" s="28"/>
    </row>
    <row r="20" spans="1:28" s="4" customFormat="1" ht="30" customHeight="1">
      <c r="A20" s="228"/>
      <c r="B20" s="35">
        <v>0.05</v>
      </c>
      <c r="C20" s="36">
        <f t="shared" si="4"/>
        <v>0</v>
      </c>
      <c r="D20" s="36">
        <f t="shared" si="4"/>
        <v>0</v>
      </c>
      <c r="E20" s="36">
        <f t="shared" si="4"/>
        <v>0</v>
      </c>
      <c r="F20" s="36">
        <f t="shared" si="4"/>
        <v>0</v>
      </c>
      <c r="G20" s="36">
        <f>ROUND(S40,-2)</f>
        <v>0</v>
      </c>
      <c r="H20" s="36">
        <f t="shared" si="5"/>
        <v>0</v>
      </c>
      <c r="I20" s="36">
        <f t="shared" si="5"/>
        <v>0</v>
      </c>
      <c r="J20" s="36">
        <f t="shared" si="5"/>
        <v>0</v>
      </c>
      <c r="K20" s="36">
        <f t="shared" si="5"/>
        <v>0</v>
      </c>
      <c r="L20" s="28"/>
      <c r="M20" s="28"/>
      <c r="N20" s="5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s="4" customFormat="1" ht="30" customHeight="1">
      <c r="A21" s="228"/>
      <c r="B21" s="39">
        <v>0.1</v>
      </c>
      <c r="C21" s="36">
        <f t="shared" si="4"/>
        <v>0</v>
      </c>
      <c r="D21" s="36">
        <f t="shared" si="4"/>
        <v>0</v>
      </c>
      <c r="E21" s="36">
        <f t="shared" si="4"/>
        <v>0</v>
      </c>
      <c r="F21" s="36">
        <f t="shared" si="4"/>
        <v>0</v>
      </c>
      <c r="G21" s="36">
        <f>ROUND(S41,-2)</f>
        <v>0</v>
      </c>
      <c r="H21" s="36">
        <f t="shared" si="5"/>
        <v>0</v>
      </c>
      <c r="I21" s="36">
        <f t="shared" si="5"/>
        <v>0</v>
      </c>
      <c r="J21" s="36">
        <f t="shared" si="5"/>
        <v>0</v>
      </c>
      <c r="K21" s="36">
        <f t="shared" si="5"/>
        <v>0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s="4" customFormat="1" ht="1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s="4" customFormat="1" ht="1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2:28" s="4" customFormat="1" ht="15">
      <c r="B24" s="40" t="s">
        <v>141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s="4" customFormat="1" ht="15">
      <c r="A25" s="28"/>
      <c r="B25" s="28"/>
      <c r="C25" s="28"/>
      <c r="D25" s="28"/>
      <c r="E25" s="41"/>
      <c r="F25" s="41"/>
      <c r="G25" s="28"/>
      <c r="H25" s="28"/>
      <c r="I25" s="28"/>
      <c r="J25" s="28"/>
      <c r="K25" s="28"/>
      <c r="L25" s="28"/>
      <c r="M25" s="28"/>
      <c r="N25" s="43" t="s">
        <v>198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s="4" customFormat="1" ht="50.25" customHeight="1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8"/>
      <c r="M26" s="28"/>
      <c r="N26" s="28" t="s">
        <v>145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5:23" ht="14.25">
      <c r="O27" s="52">
        <v>-2</v>
      </c>
      <c r="P27" s="52">
        <v>-1.5</v>
      </c>
      <c r="Q27" s="52">
        <v>-1</v>
      </c>
      <c r="R27" s="52">
        <v>-0.5</v>
      </c>
      <c r="S27" s="52">
        <v>0</v>
      </c>
      <c r="T27" s="52">
        <v>0.5</v>
      </c>
      <c r="U27" s="52">
        <v>1</v>
      </c>
      <c r="V27" s="52">
        <v>1.5</v>
      </c>
      <c r="W27" s="52">
        <v>2</v>
      </c>
    </row>
    <row r="28" spans="14:23" ht="14.25">
      <c r="N28" s="54">
        <v>0.9</v>
      </c>
      <c r="O28" s="53">
        <f>('Step 1 - Annual Cash Budget'!$K$42*$N28)+SUM('Step 1 - Annual Cash Budget'!$K$43:$K$50)</f>
        <v>0</v>
      </c>
      <c r="P28" s="53">
        <f>('Step 1 - Annual Cash Budget'!$K$42*$N28)+SUM('Step 1 - Annual Cash Budget'!$K$43:$K$50)</f>
        <v>0</v>
      </c>
      <c r="Q28" s="53">
        <f>('Step 1 - Annual Cash Budget'!$K$42*$N28)+SUM('Step 1 - Annual Cash Budget'!$K$43:$K$50)</f>
        <v>0</v>
      </c>
      <c r="R28" s="53">
        <f>('Step 1 - Annual Cash Budget'!$K$42*$N28)+SUM('Step 1 - Annual Cash Budget'!$K$43:$K$50)</f>
        <v>0</v>
      </c>
      <c r="S28" s="53">
        <f>('Step 1 - Annual Cash Budget'!$K$42*$N28)+SUM('Step 1 - Annual Cash Budget'!$K$43:$K$50)</f>
        <v>0</v>
      </c>
      <c r="T28" s="53">
        <f>('Step 1 - Annual Cash Budget'!$K$42*$N28)+SUM('Step 1 - Annual Cash Budget'!$K$43:$K$50)</f>
        <v>0</v>
      </c>
      <c r="U28" s="53">
        <f>('Step 1 - Annual Cash Budget'!$K$42*$N28)+SUM('Step 1 - Annual Cash Budget'!$K$43:$K$50)</f>
        <v>0</v>
      </c>
      <c r="V28" s="53">
        <f>('Step 1 - Annual Cash Budget'!$K$42*$N28)+SUM('Step 1 - Annual Cash Budget'!$K$43:$K$50)</f>
        <v>0</v>
      </c>
      <c r="W28" s="53">
        <f>('Step 1 - Annual Cash Budget'!$K$42*$N28)+SUM('Step 1 - Annual Cash Budget'!$K$43:$K$50)</f>
        <v>0</v>
      </c>
    </row>
    <row r="29" spans="14:23" ht="14.25">
      <c r="N29" s="54">
        <v>0.95</v>
      </c>
      <c r="O29" s="53">
        <f>('Step 1 - Annual Cash Budget'!$K$42*$N29)+SUM('Step 1 - Annual Cash Budget'!$K$43:$K$50)</f>
        <v>0</v>
      </c>
      <c r="P29" s="53">
        <f>('Step 1 - Annual Cash Budget'!$K$42*$N29)+SUM('Step 1 - Annual Cash Budget'!$K$43:$K$50)</f>
        <v>0</v>
      </c>
      <c r="Q29" s="53">
        <f>('Step 1 - Annual Cash Budget'!$K$42*$N29)+SUM('Step 1 - Annual Cash Budget'!$K$43:$K$50)</f>
        <v>0</v>
      </c>
      <c r="R29" s="53">
        <f>('Step 1 - Annual Cash Budget'!$K$42*$N29)+SUM('Step 1 - Annual Cash Budget'!$K$43:$K$50)</f>
        <v>0</v>
      </c>
      <c r="S29" s="53">
        <f>('Step 1 - Annual Cash Budget'!$K$42*$N29)+SUM('Step 1 - Annual Cash Budget'!$K$43:$K$50)</f>
        <v>0</v>
      </c>
      <c r="T29" s="53">
        <f>('Step 1 - Annual Cash Budget'!$K$42*$N29)+SUM('Step 1 - Annual Cash Budget'!$K$43:$K$50)</f>
        <v>0</v>
      </c>
      <c r="U29" s="53">
        <f>('Step 1 - Annual Cash Budget'!$K$42*$N29)+SUM('Step 1 - Annual Cash Budget'!$K$43:$K$50)</f>
        <v>0</v>
      </c>
      <c r="V29" s="53">
        <f>('Step 1 - Annual Cash Budget'!$K$42*$N29)+SUM('Step 1 - Annual Cash Budget'!$K$43:$K$50)</f>
        <v>0</v>
      </c>
      <c r="W29" s="53">
        <f>('Step 1 - Annual Cash Budget'!$K$42*$N29)+SUM('Step 1 - Annual Cash Budget'!$K$43:$K$50)</f>
        <v>0</v>
      </c>
    </row>
    <row r="30" spans="14:23" ht="14.25">
      <c r="N30" s="55">
        <v>0</v>
      </c>
      <c r="O30" s="53">
        <f>'Step 1 - Annual Cash Budget'!$K$51</f>
        <v>0</v>
      </c>
      <c r="P30" s="53">
        <f>'Step 1 - Annual Cash Budget'!$K$51</f>
        <v>0</v>
      </c>
      <c r="Q30" s="53">
        <f>'Step 1 - Annual Cash Budget'!$K$51</f>
        <v>0</v>
      </c>
      <c r="R30" s="53">
        <f>'Step 1 - Annual Cash Budget'!$K$51</f>
        <v>0</v>
      </c>
      <c r="S30" s="53">
        <f>'Step 1 - Annual Cash Budget'!$K$51</f>
        <v>0</v>
      </c>
      <c r="T30" s="53">
        <f>'Step 1 - Annual Cash Budget'!$K$51</f>
        <v>0</v>
      </c>
      <c r="U30" s="53">
        <f>'Step 1 - Annual Cash Budget'!$K$51</f>
        <v>0</v>
      </c>
      <c r="V30" s="53">
        <f>'Step 1 - Annual Cash Budget'!$K$51</f>
        <v>0</v>
      </c>
      <c r="W30" s="53">
        <f>'Step 1 - Annual Cash Budget'!$K$51</f>
        <v>0</v>
      </c>
    </row>
    <row r="31" spans="14:23" ht="14.25">
      <c r="N31" s="54">
        <v>1.05</v>
      </c>
      <c r="O31" s="53">
        <f>('Step 1 - Annual Cash Budget'!$K$42*$N31)+SUM('Step 1 - Annual Cash Budget'!$K$43:$K$50)</f>
        <v>0</v>
      </c>
      <c r="P31" s="53">
        <f>('Step 1 - Annual Cash Budget'!$K$42*$N31)+SUM('Step 1 - Annual Cash Budget'!$K$43:$K$50)</f>
        <v>0</v>
      </c>
      <c r="Q31" s="53">
        <f>('Step 1 - Annual Cash Budget'!$K$42*$N31)+SUM('Step 1 - Annual Cash Budget'!$K$43:$K$50)</f>
        <v>0</v>
      </c>
      <c r="R31" s="53">
        <f>('Step 1 - Annual Cash Budget'!$K$42*$N31)+SUM('Step 1 - Annual Cash Budget'!$K$43:$K$50)</f>
        <v>0</v>
      </c>
      <c r="S31" s="53">
        <f>('Step 1 - Annual Cash Budget'!$K$42*$N31)+SUM('Step 1 - Annual Cash Budget'!$K$43:$K$50)</f>
        <v>0</v>
      </c>
      <c r="T31" s="53">
        <f>('Step 1 - Annual Cash Budget'!$K$42*$N31)+SUM('Step 1 - Annual Cash Budget'!$K$43:$K$50)</f>
        <v>0</v>
      </c>
      <c r="U31" s="53">
        <f>('Step 1 - Annual Cash Budget'!$K$42*$N31)+SUM('Step 1 - Annual Cash Budget'!$K$43:$K$50)</f>
        <v>0</v>
      </c>
      <c r="V31" s="53">
        <f>('Step 1 - Annual Cash Budget'!$K$42*$N31)+SUM('Step 1 - Annual Cash Budget'!$K$43:$K$50)</f>
        <v>0</v>
      </c>
      <c r="W31" s="53">
        <f>('Step 1 - Annual Cash Budget'!$K$42*$N31)+SUM('Step 1 - Annual Cash Budget'!$K$43:$K$50)</f>
        <v>0</v>
      </c>
    </row>
    <row r="32" spans="14:23" ht="14.25">
      <c r="N32" s="54">
        <v>1.1</v>
      </c>
      <c r="O32" s="53">
        <f>('Step 1 - Annual Cash Budget'!$K$42*$N32)+SUM('Step 1 - Annual Cash Budget'!$K$43:$K$50)</f>
        <v>0</v>
      </c>
      <c r="P32" s="53">
        <f>('Step 1 - Annual Cash Budget'!$K$42*$N32)+SUM('Step 1 - Annual Cash Budget'!$K$43:$K$50)</f>
        <v>0</v>
      </c>
      <c r="Q32" s="53">
        <f>('Step 1 - Annual Cash Budget'!$K$42*$N32)+SUM('Step 1 - Annual Cash Budget'!$K$43:$K$50)</f>
        <v>0</v>
      </c>
      <c r="R32" s="53">
        <f>('Step 1 - Annual Cash Budget'!$K$42*$N32)+SUM('Step 1 - Annual Cash Budget'!$K$43:$K$50)</f>
        <v>0</v>
      </c>
      <c r="S32" s="53">
        <f>('Step 1 - Annual Cash Budget'!$K$42*$N32)+SUM('Step 1 - Annual Cash Budget'!$K$43:$K$50)</f>
        <v>0</v>
      </c>
      <c r="T32" s="53">
        <f>('Step 1 - Annual Cash Budget'!$K$42*$N32)+SUM('Step 1 - Annual Cash Budget'!$K$43:$K$50)</f>
        <v>0</v>
      </c>
      <c r="U32" s="53">
        <f>('Step 1 - Annual Cash Budget'!$K$42*$N32)+SUM('Step 1 - Annual Cash Budget'!$K$43:$K$50)</f>
        <v>0</v>
      </c>
      <c r="V32" s="53">
        <f>('Step 1 - Annual Cash Budget'!$K$42*$N32)+SUM('Step 1 - Annual Cash Budget'!$K$43:$K$50)</f>
        <v>0</v>
      </c>
      <c r="W32" s="53">
        <f>('Step 1 - Annual Cash Budget'!$K$42*$N32)+SUM('Step 1 - Annual Cash Budget'!$K$43:$K$50)</f>
        <v>0</v>
      </c>
    </row>
    <row r="33" spans="14:15" ht="14.25">
      <c r="N33" s="51"/>
      <c r="O33" s="49"/>
    </row>
    <row r="35" ht="14.25">
      <c r="N35" s="51" t="s">
        <v>144</v>
      </c>
    </row>
    <row r="36" spans="15:23" ht="14.25">
      <c r="O36" s="52">
        <v>-2</v>
      </c>
      <c r="P36" s="52">
        <v>-1.5</v>
      </c>
      <c r="Q36" s="52">
        <v>-1</v>
      </c>
      <c r="R36" s="52">
        <v>-0.5</v>
      </c>
      <c r="S36" s="52">
        <v>0</v>
      </c>
      <c r="T36" s="52">
        <v>0.5</v>
      </c>
      <c r="U36" s="52">
        <v>1</v>
      </c>
      <c r="V36" s="52">
        <v>1.5</v>
      </c>
      <c r="W36" s="52">
        <v>2</v>
      </c>
    </row>
    <row r="37" spans="14:23" ht="14.25">
      <c r="N37" s="54" t="s">
        <v>193</v>
      </c>
      <c r="O37" s="53">
        <f>$O$7-O28</f>
        <v>0</v>
      </c>
      <c r="P37" s="53">
        <f>$P$7-P28</f>
        <v>0</v>
      </c>
      <c r="Q37" s="53">
        <f>$Q$7-Q28</f>
        <v>0</v>
      </c>
      <c r="R37" s="53">
        <f>$R$7-R28</f>
        <v>0</v>
      </c>
      <c r="S37" s="53">
        <f>$S$7-S28</f>
        <v>0</v>
      </c>
      <c r="T37" s="53">
        <f>$T$7-T28</f>
        <v>0</v>
      </c>
      <c r="U37" s="53">
        <f>$U$7-U28</f>
        <v>0</v>
      </c>
      <c r="V37" s="53">
        <f>$V$7-V28</f>
        <v>0</v>
      </c>
      <c r="W37" s="53">
        <f>$W$7-W28</f>
        <v>0</v>
      </c>
    </row>
    <row r="38" spans="14:23" ht="14.25">
      <c r="N38" s="54" t="s">
        <v>194</v>
      </c>
      <c r="O38" s="53">
        <f>$O$7-O29</f>
        <v>0</v>
      </c>
      <c r="P38" s="53">
        <f>$P$7-P29</f>
        <v>0</v>
      </c>
      <c r="Q38" s="53">
        <f>$Q$7-Q29</f>
        <v>0</v>
      </c>
      <c r="R38" s="53">
        <f>$R$7-R29</f>
        <v>0</v>
      </c>
      <c r="S38" s="53">
        <f>$S$7-S29</f>
        <v>0</v>
      </c>
      <c r="T38" s="53">
        <f>$T$7-T29</f>
        <v>0</v>
      </c>
      <c r="U38" s="53">
        <f>$U$7-U29</f>
        <v>0</v>
      </c>
      <c r="V38" s="53">
        <f>$V$7-V29</f>
        <v>0</v>
      </c>
      <c r="W38" s="53">
        <f>$W$7-W29</f>
        <v>0</v>
      </c>
    </row>
    <row r="39" spans="14:23" ht="14.25">
      <c r="N39" s="55" t="s">
        <v>195</v>
      </c>
      <c r="O39" s="53">
        <f>$O$7-O30</f>
        <v>0</v>
      </c>
      <c r="P39" s="53">
        <f>$P$7-P30</f>
        <v>0</v>
      </c>
      <c r="Q39" s="53">
        <f>$Q$7-Q30</f>
        <v>0</v>
      </c>
      <c r="R39" s="53">
        <f>$R$7-R30</f>
        <v>0</v>
      </c>
      <c r="S39" s="53">
        <f>$S$7-S30</f>
        <v>0</v>
      </c>
      <c r="T39" s="53">
        <f>$T$7-T30</f>
        <v>0</v>
      </c>
      <c r="U39" s="53">
        <f>$U$7-U30</f>
        <v>0</v>
      </c>
      <c r="V39" s="53">
        <f>$V$7-V30</f>
        <v>0</v>
      </c>
      <c r="W39" s="53">
        <f>$W$7-W30</f>
        <v>0</v>
      </c>
    </row>
    <row r="40" spans="14:23" ht="14.25">
      <c r="N40" s="54" t="s">
        <v>196</v>
      </c>
      <c r="O40" s="53">
        <f>$O$7-O31</f>
        <v>0</v>
      </c>
      <c r="P40" s="53">
        <f>$P$7-P31</f>
        <v>0</v>
      </c>
      <c r="Q40" s="53">
        <f>$Q$7-Q31</f>
        <v>0</v>
      </c>
      <c r="R40" s="53">
        <f>$R$7-R31</f>
        <v>0</v>
      </c>
      <c r="S40" s="53">
        <f>$S$7-S31</f>
        <v>0</v>
      </c>
      <c r="T40" s="53">
        <f>$T$7-T31</f>
        <v>0</v>
      </c>
      <c r="U40" s="53">
        <f>$U$7-U31</f>
        <v>0</v>
      </c>
      <c r="V40" s="53">
        <f>$V$7-V31</f>
        <v>0</v>
      </c>
      <c r="W40" s="53">
        <f>$W$7-W31</f>
        <v>0</v>
      </c>
    </row>
    <row r="41" spans="14:23" ht="14.25">
      <c r="N41" s="54" t="s">
        <v>197</v>
      </c>
      <c r="O41" s="53">
        <f>$O$7-O32</f>
        <v>0</v>
      </c>
      <c r="P41" s="53">
        <f>$P$7-P32</f>
        <v>0</v>
      </c>
      <c r="Q41" s="53">
        <f>$Q$7-Q32</f>
        <v>0</v>
      </c>
      <c r="R41" s="53">
        <f>$R$7-R32</f>
        <v>0</v>
      </c>
      <c r="S41" s="53">
        <f>$S$7-S32</f>
        <v>0</v>
      </c>
      <c r="T41" s="53">
        <f>$T$7-T32</f>
        <v>0</v>
      </c>
      <c r="U41" s="53">
        <f>$U$7-U32</f>
        <v>0</v>
      </c>
      <c r="V41" s="53">
        <f>$V$7-V32</f>
        <v>0</v>
      </c>
      <c r="W41" s="53">
        <f>$W$7-W32</f>
        <v>0</v>
      </c>
    </row>
    <row r="49" spans="15:23" ht="14.25">
      <c r="O49" s="53"/>
      <c r="P49" s="53"/>
      <c r="Q49" s="53"/>
      <c r="R49" s="53"/>
      <c r="S49" s="53"/>
      <c r="T49" s="53"/>
      <c r="U49" s="53"/>
      <c r="V49" s="53"/>
      <c r="W49" s="53"/>
    </row>
  </sheetData>
  <sheetProtection password="DBAD" sheet="1" selectLockedCells="1"/>
  <mergeCells count="6">
    <mergeCell ref="A1:K1"/>
    <mergeCell ref="A26:K26"/>
    <mergeCell ref="C3:K3"/>
    <mergeCell ref="A5:A9"/>
    <mergeCell ref="C15:K15"/>
    <mergeCell ref="A17:A21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6"/>
  <sheetViews>
    <sheetView showGridLines="0" showZeros="0" zoomScale="120" zoomScaleNormal="120" zoomScaleSheetLayoutView="130" workbookViewId="0" topLeftCell="A1">
      <selection activeCell="E5" sqref="E5"/>
    </sheetView>
  </sheetViews>
  <sheetFormatPr defaultColWidth="9.140625" defaultRowHeight="15"/>
  <cols>
    <col min="1" max="1" width="45.7109375" style="2" customWidth="1"/>
    <col min="2" max="4" width="11.7109375" style="2" customWidth="1"/>
    <col min="5" max="5" width="30.7109375" style="2" customWidth="1"/>
    <col min="6" max="16384" width="9.140625" style="2" customWidth="1"/>
  </cols>
  <sheetData>
    <row r="1" spans="1:5" s="4" customFormat="1" ht="33.75" customHeight="1">
      <c r="A1" s="229" t="s">
        <v>63</v>
      </c>
      <c r="B1" s="230"/>
      <c r="C1" s="230"/>
      <c r="D1" s="230"/>
      <c r="E1" s="231"/>
    </row>
    <row r="2" spans="1:5" ht="12">
      <c r="A2" s="234" t="s">
        <v>174</v>
      </c>
      <c r="B2" s="234"/>
      <c r="C2" s="234"/>
      <c r="D2" s="234"/>
      <c r="E2" s="234"/>
    </row>
    <row r="3" spans="1:5" ht="15" customHeight="1">
      <c r="A3" s="18" t="s">
        <v>6</v>
      </c>
      <c r="B3" s="235" t="s">
        <v>64</v>
      </c>
      <c r="C3" s="236"/>
      <c r="D3" s="237" t="s">
        <v>20</v>
      </c>
      <c r="E3" s="239" t="s">
        <v>65</v>
      </c>
    </row>
    <row r="4" spans="1:5" ht="15" customHeight="1">
      <c r="A4" s="22" t="s">
        <v>34</v>
      </c>
      <c r="B4" s="23" t="s">
        <v>66</v>
      </c>
      <c r="C4" s="24" t="s">
        <v>67</v>
      </c>
      <c r="D4" s="238"/>
      <c r="E4" s="240"/>
    </row>
    <row r="5" spans="1:5" ht="15" customHeight="1">
      <c r="A5" s="19" t="s">
        <v>68</v>
      </c>
      <c r="B5" s="20"/>
      <c r="C5" s="12"/>
      <c r="D5" s="17">
        <f>B5*C5</f>
        <v>0</v>
      </c>
      <c r="E5" s="25"/>
    </row>
    <row r="6" spans="1:5" ht="15" customHeight="1">
      <c r="A6" s="6" t="s">
        <v>69</v>
      </c>
      <c r="B6" s="13"/>
      <c r="C6" s="14"/>
      <c r="D6" s="17">
        <f aca="true" t="shared" si="0" ref="D6:D15">B6*C6</f>
        <v>0</v>
      </c>
      <c r="E6" s="26"/>
    </row>
    <row r="7" spans="1:5" ht="15" customHeight="1">
      <c r="A7" s="6" t="s">
        <v>70</v>
      </c>
      <c r="B7" s="13"/>
      <c r="C7" s="14"/>
      <c r="D7" s="17">
        <f t="shared" si="0"/>
        <v>0</v>
      </c>
      <c r="E7" s="26"/>
    </row>
    <row r="8" spans="1:5" ht="15" customHeight="1">
      <c r="A8" s="6"/>
      <c r="B8" s="13"/>
      <c r="C8" s="14">
        <v>0</v>
      </c>
      <c r="D8" s="17">
        <f t="shared" si="0"/>
        <v>0</v>
      </c>
      <c r="E8" s="26"/>
    </row>
    <row r="9" spans="1:5" ht="15" customHeight="1">
      <c r="A9" s="6"/>
      <c r="B9" s="13"/>
      <c r="C9" s="14"/>
      <c r="D9" s="17">
        <f t="shared" si="0"/>
        <v>0</v>
      </c>
      <c r="E9" s="26"/>
    </row>
    <row r="10" spans="1:5" ht="15" customHeight="1">
      <c r="A10" s="6"/>
      <c r="B10" s="13"/>
      <c r="C10" s="14"/>
      <c r="D10" s="17">
        <f t="shared" si="0"/>
        <v>0</v>
      </c>
      <c r="E10" s="26"/>
    </row>
    <row r="11" spans="1:5" ht="15" customHeight="1">
      <c r="A11" s="6"/>
      <c r="B11" s="13"/>
      <c r="C11" s="14"/>
      <c r="D11" s="17">
        <f t="shared" si="0"/>
        <v>0</v>
      </c>
      <c r="E11" s="26"/>
    </row>
    <row r="12" spans="1:5" ht="15" customHeight="1">
      <c r="A12" s="6"/>
      <c r="B12" s="13"/>
      <c r="C12" s="14"/>
      <c r="D12" s="17">
        <f t="shared" si="0"/>
        <v>0</v>
      </c>
      <c r="E12" s="26"/>
    </row>
    <row r="13" spans="1:5" ht="15" customHeight="1">
      <c r="A13" s="6"/>
      <c r="B13" s="13"/>
      <c r="C13" s="14"/>
      <c r="D13" s="17">
        <f t="shared" si="0"/>
        <v>0</v>
      </c>
      <c r="E13" s="26"/>
    </row>
    <row r="14" spans="1:5" ht="15" customHeight="1">
      <c r="A14" s="6"/>
      <c r="B14" s="13"/>
      <c r="C14" s="14"/>
      <c r="D14" s="17">
        <f t="shared" si="0"/>
        <v>0</v>
      </c>
      <c r="E14" s="26"/>
    </row>
    <row r="15" spans="1:5" ht="15" customHeight="1">
      <c r="A15" s="6"/>
      <c r="B15" s="21"/>
      <c r="C15" s="16"/>
      <c r="D15" s="17">
        <f t="shared" si="0"/>
        <v>0</v>
      </c>
      <c r="E15" s="26"/>
    </row>
    <row r="16" spans="1:5" ht="15" customHeight="1">
      <c r="A16" s="22" t="s">
        <v>35</v>
      </c>
      <c r="B16" s="23" t="s">
        <v>71</v>
      </c>
      <c r="C16" s="24" t="s">
        <v>87</v>
      </c>
      <c r="D16" s="10"/>
      <c r="E16" s="26"/>
    </row>
    <row r="17" spans="1:5" ht="15" customHeight="1">
      <c r="A17" s="7" t="s">
        <v>72</v>
      </c>
      <c r="B17" s="20"/>
      <c r="C17" s="12"/>
      <c r="D17" s="17">
        <f>B17*C17</f>
        <v>0</v>
      </c>
      <c r="E17" s="26"/>
    </row>
    <row r="18" spans="1:5" ht="15" customHeight="1">
      <c r="A18" s="8" t="s">
        <v>73</v>
      </c>
      <c r="B18" s="13"/>
      <c r="C18" s="14"/>
      <c r="D18" s="17">
        <f aca="true" t="shared" si="1" ref="D18:D30">B18*C18</f>
        <v>0</v>
      </c>
      <c r="E18" s="26"/>
    </row>
    <row r="19" spans="1:5" ht="15" customHeight="1">
      <c r="A19" s="8" t="s">
        <v>74</v>
      </c>
      <c r="B19" s="13"/>
      <c r="C19" s="14"/>
      <c r="D19" s="17">
        <f t="shared" si="1"/>
        <v>0</v>
      </c>
      <c r="E19" s="26"/>
    </row>
    <row r="20" spans="1:5" ht="15" customHeight="1">
      <c r="A20" s="8" t="s">
        <v>75</v>
      </c>
      <c r="B20" s="13"/>
      <c r="C20" s="14"/>
      <c r="D20" s="17">
        <f t="shared" si="1"/>
        <v>0</v>
      </c>
      <c r="E20" s="26"/>
    </row>
    <row r="21" spans="1:5" ht="15" customHeight="1">
      <c r="A21" s="8" t="s">
        <v>76</v>
      </c>
      <c r="B21" s="13"/>
      <c r="C21" s="14"/>
      <c r="D21" s="17">
        <f t="shared" si="1"/>
        <v>0</v>
      </c>
      <c r="E21" s="26"/>
    </row>
    <row r="22" spans="1:5" ht="15" customHeight="1">
      <c r="A22" s="8" t="s">
        <v>77</v>
      </c>
      <c r="B22" s="13"/>
      <c r="C22" s="14"/>
      <c r="D22" s="17">
        <f t="shared" si="1"/>
        <v>0</v>
      </c>
      <c r="E22" s="26"/>
    </row>
    <row r="23" spans="1:5" ht="15" customHeight="1">
      <c r="A23" s="8" t="s">
        <v>78</v>
      </c>
      <c r="B23" s="13"/>
      <c r="C23" s="14"/>
      <c r="D23" s="17">
        <f t="shared" si="1"/>
        <v>0</v>
      </c>
      <c r="E23" s="26"/>
    </row>
    <row r="24" spans="1:5" ht="15" customHeight="1">
      <c r="A24" s="8" t="s">
        <v>79</v>
      </c>
      <c r="B24" s="13"/>
      <c r="C24" s="14"/>
      <c r="D24" s="17">
        <f t="shared" si="1"/>
        <v>0</v>
      </c>
      <c r="E24" s="26"/>
    </row>
    <row r="25" spans="1:5" ht="15" customHeight="1">
      <c r="A25" s="8" t="s">
        <v>80</v>
      </c>
      <c r="B25" s="13"/>
      <c r="C25" s="14"/>
      <c r="D25" s="17">
        <f t="shared" si="1"/>
        <v>0</v>
      </c>
      <c r="E25" s="26"/>
    </row>
    <row r="26" spans="1:5" ht="15" customHeight="1">
      <c r="A26" s="8" t="s">
        <v>81</v>
      </c>
      <c r="B26" s="13"/>
      <c r="C26" s="14"/>
      <c r="D26" s="17">
        <f t="shared" si="1"/>
        <v>0</v>
      </c>
      <c r="E26" s="26"/>
    </row>
    <row r="27" spans="1:5" ht="15" customHeight="1">
      <c r="A27" s="8"/>
      <c r="B27" s="13"/>
      <c r="C27" s="14"/>
      <c r="D27" s="17">
        <f t="shared" si="1"/>
        <v>0</v>
      </c>
      <c r="E27" s="26"/>
    </row>
    <row r="28" spans="1:5" ht="15" customHeight="1">
      <c r="A28" s="8"/>
      <c r="B28" s="13"/>
      <c r="C28" s="14"/>
      <c r="D28" s="17">
        <f t="shared" si="1"/>
        <v>0</v>
      </c>
      <c r="E28" s="26"/>
    </row>
    <row r="29" spans="1:5" ht="15" customHeight="1">
      <c r="A29" s="8"/>
      <c r="B29" s="13"/>
      <c r="C29" s="14"/>
      <c r="D29" s="17">
        <f t="shared" si="1"/>
        <v>0</v>
      </c>
      <c r="E29" s="26"/>
    </row>
    <row r="30" spans="1:5" ht="15" customHeight="1">
      <c r="A30" s="8"/>
      <c r="B30" s="13"/>
      <c r="C30" s="16"/>
      <c r="D30" s="17">
        <f t="shared" si="1"/>
        <v>0</v>
      </c>
      <c r="E30" s="26"/>
    </row>
    <row r="31" spans="1:5" ht="15" customHeight="1">
      <c r="A31" s="22" t="s">
        <v>82</v>
      </c>
      <c r="B31" s="23" t="s">
        <v>71</v>
      </c>
      <c r="C31" s="24" t="s">
        <v>87</v>
      </c>
      <c r="D31" s="9"/>
      <c r="E31" s="26"/>
    </row>
    <row r="32" spans="1:5" ht="15" customHeight="1">
      <c r="A32" s="7" t="s">
        <v>83</v>
      </c>
      <c r="B32" s="11"/>
      <c r="C32" s="15"/>
      <c r="D32" s="17">
        <f>B32*C32</f>
        <v>0</v>
      </c>
      <c r="E32" s="26"/>
    </row>
    <row r="33" spans="1:5" ht="15" customHeight="1">
      <c r="A33" s="8" t="s">
        <v>84</v>
      </c>
      <c r="B33" s="13"/>
      <c r="C33" s="14"/>
      <c r="D33" s="17">
        <f aca="true" t="shared" si="2" ref="D33:D58">B33*C33</f>
        <v>0</v>
      </c>
      <c r="E33" s="26"/>
    </row>
    <row r="34" spans="1:5" ht="15" customHeight="1">
      <c r="A34" s="8" t="s">
        <v>85</v>
      </c>
      <c r="B34" s="13"/>
      <c r="C34" s="14"/>
      <c r="D34" s="17">
        <f t="shared" si="2"/>
        <v>0</v>
      </c>
      <c r="E34" s="26"/>
    </row>
    <row r="35" spans="1:5" ht="15" customHeight="1">
      <c r="A35" s="8" t="s">
        <v>86</v>
      </c>
      <c r="B35" s="13"/>
      <c r="C35" s="14"/>
      <c r="D35" s="17">
        <f t="shared" si="2"/>
        <v>0</v>
      </c>
      <c r="E35" s="26"/>
    </row>
    <row r="36" spans="1:5" ht="15" customHeight="1">
      <c r="A36" s="8"/>
      <c r="B36" s="13"/>
      <c r="C36" s="14"/>
      <c r="D36" s="17">
        <f t="shared" si="2"/>
        <v>0</v>
      </c>
      <c r="E36" s="26"/>
    </row>
    <row r="37" spans="1:5" ht="15" customHeight="1">
      <c r="A37" s="8"/>
      <c r="B37" s="13"/>
      <c r="C37" s="14"/>
      <c r="D37" s="17">
        <f t="shared" si="2"/>
        <v>0</v>
      </c>
      <c r="E37" s="26"/>
    </row>
    <row r="38" spans="1:5" ht="15" customHeight="1">
      <c r="A38" s="22" t="s">
        <v>88</v>
      </c>
      <c r="B38" s="23" t="s">
        <v>89</v>
      </c>
      <c r="C38" s="24" t="s">
        <v>96</v>
      </c>
      <c r="D38" s="9"/>
      <c r="E38" s="26"/>
    </row>
    <row r="39" spans="1:5" ht="15" customHeight="1">
      <c r="A39" s="7" t="s">
        <v>90</v>
      </c>
      <c r="B39" s="11"/>
      <c r="C39" s="15"/>
      <c r="D39" s="17">
        <f t="shared" si="2"/>
        <v>0</v>
      </c>
      <c r="E39" s="26"/>
    </row>
    <row r="40" spans="1:5" ht="15" customHeight="1">
      <c r="A40" s="8" t="s">
        <v>91</v>
      </c>
      <c r="B40" s="13"/>
      <c r="C40" s="14"/>
      <c r="D40" s="17">
        <f t="shared" si="2"/>
        <v>0</v>
      </c>
      <c r="E40" s="26"/>
    </row>
    <row r="41" spans="1:5" ht="15" customHeight="1">
      <c r="A41" s="8" t="s">
        <v>92</v>
      </c>
      <c r="B41" s="13"/>
      <c r="C41" s="14"/>
      <c r="D41" s="17">
        <f t="shared" si="2"/>
        <v>0</v>
      </c>
      <c r="E41" s="26"/>
    </row>
    <row r="42" spans="1:5" ht="15" customHeight="1">
      <c r="A42" s="8"/>
      <c r="B42" s="13"/>
      <c r="C42" s="14"/>
      <c r="D42" s="17">
        <f t="shared" si="2"/>
        <v>0</v>
      </c>
      <c r="E42" s="26"/>
    </row>
    <row r="43" spans="1:5" ht="15" customHeight="1">
      <c r="A43" s="8"/>
      <c r="B43" s="13"/>
      <c r="C43" s="14"/>
      <c r="D43" s="17">
        <f t="shared" si="2"/>
        <v>0</v>
      </c>
      <c r="E43" s="26"/>
    </row>
    <row r="44" spans="1:5" ht="15" customHeight="1">
      <c r="A44" s="8"/>
      <c r="B44" s="13"/>
      <c r="C44" s="14"/>
      <c r="D44" s="17">
        <f t="shared" si="2"/>
        <v>0</v>
      </c>
      <c r="E44" s="26"/>
    </row>
    <row r="45" spans="1:5" ht="15" customHeight="1">
      <c r="A45" s="8"/>
      <c r="B45" s="13"/>
      <c r="C45" s="14"/>
      <c r="D45" s="17">
        <f t="shared" si="2"/>
        <v>0</v>
      </c>
      <c r="E45" s="26"/>
    </row>
    <row r="46" spans="1:5" ht="15" customHeight="1">
      <c r="A46" s="8"/>
      <c r="B46" s="13"/>
      <c r="C46" s="14"/>
      <c r="D46" s="17">
        <f t="shared" si="2"/>
        <v>0</v>
      </c>
      <c r="E46" s="26"/>
    </row>
    <row r="47" spans="1:5" ht="15" customHeight="1">
      <c r="A47" s="22" t="s">
        <v>38</v>
      </c>
      <c r="B47" s="23" t="s">
        <v>89</v>
      </c>
      <c r="C47" s="24" t="s">
        <v>96</v>
      </c>
      <c r="D47" s="9"/>
      <c r="E47" s="26"/>
    </row>
    <row r="48" spans="1:5" ht="15" customHeight="1">
      <c r="A48" s="7" t="s">
        <v>93</v>
      </c>
      <c r="B48" s="11"/>
      <c r="C48" s="15"/>
      <c r="D48" s="17">
        <f t="shared" si="2"/>
        <v>0</v>
      </c>
      <c r="E48" s="26"/>
    </row>
    <row r="49" spans="1:5" ht="15" customHeight="1">
      <c r="A49" s="8" t="s">
        <v>94</v>
      </c>
      <c r="B49" s="13"/>
      <c r="C49" s="14"/>
      <c r="D49" s="17">
        <f t="shared" si="2"/>
        <v>0</v>
      </c>
      <c r="E49" s="26"/>
    </row>
    <row r="50" spans="1:5" ht="15" customHeight="1">
      <c r="A50" s="8" t="s">
        <v>95</v>
      </c>
      <c r="B50" s="13"/>
      <c r="C50" s="14"/>
      <c r="D50" s="17">
        <f t="shared" si="2"/>
        <v>0</v>
      </c>
      <c r="E50" s="26"/>
    </row>
    <row r="51" spans="1:5" ht="15" customHeight="1">
      <c r="A51" s="8"/>
      <c r="B51" s="13"/>
      <c r="C51" s="14"/>
      <c r="D51" s="17">
        <f t="shared" si="2"/>
        <v>0</v>
      </c>
      <c r="E51" s="26"/>
    </row>
    <row r="52" spans="1:5" ht="15" customHeight="1">
      <c r="A52" s="8"/>
      <c r="B52" s="13"/>
      <c r="C52" s="14"/>
      <c r="D52" s="17">
        <f t="shared" si="2"/>
        <v>0</v>
      </c>
      <c r="E52" s="26"/>
    </row>
    <row r="53" spans="1:5" ht="15" customHeight="1">
      <c r="A53" s="8"/>
      <c r="B53" s="13"/>
      <c r="C53" s="14"/>
      <c r="D53" s="17">
        <f t="shared" si="2"/>
        <v>0</v>
      </c>
      <c r="E53" s="26"/>
    </row>
    <row r="54" spans="1:5" ht="15" customHeight="1">
      <c r="A54" s="8"/>
      <c r="B54" s="13"/>
      <c r="C54" s="14"/>
      <c r="D54" s="17">
        <f t="shared" si="2"/>
        <v>0</v>
      </c>
      <c r="E54" s="26"/>
    </row>
    <row r="55" spans="1:5" ht="15" customHeight="1">
      <c r="A55" s="8"/>
      <c r="B55" s="13"/>
      <c r="C55" s="14"/>
      <c r="D55" s="17">
        <f t="shared" si="2"/>
        <v>0</v>
      </c>
      <c r="E55" s="26"/>
    </row>
    <row r="56" spans="1:5" ht="15" customHeight="1">
      <c r="A56" s="8"/>
      <c r="B56" s="13"/>
      <c r="C56" s="14"/>
      <c r="D56" s="17">
        <f t="shared" si="2"/>
        <v>0</v>
      </c>
      <c r="E56" s="26"/>
    </row>
    <row r="57" spans="1:5" ht="15" customHeight="1">
      <c r="A57" s="8"/>
      <c r="B57" s="13"/>
      <c r="C57" s="14"/>
      <c r="D57" s="17">
        <f t="shared" si="2"/>
        <v>0</v>
      </c>
      <c r="E57" s="26"/>
    </row>
    <row r="58" spans="1:5" ht="15" customHeight="1">
      <c r="A58" s="8"/>
      <c r="B58" s="13"/>
      <c r="C58" s="14"/>
      <c r="D58" s="17">
        <f t="shared" si="2"/>
        <v>0</v>
      </c>
      <c r="E58" s="27"/>
    </row>
    <row r="59" spans="1:5" ht="15" customHeight="1">
      <c r="A59" s="18" t="s">
        <v>6</v>
      </c>
      <c r="B59" s="235" t="s">
        <v>64</v>
      </c>
      <c r="C59" s="236"/>
      <c r="D59" s="237" t="s">
        <v>20</v>
      </c>
      <c r="E59" s="241" t="s">
        <v>65</v>
      </c>
    </row>
    <row r="60" spans="1:5" ht="15" customHeight="1">
      <c r="A60" s="22" t="s">
        <v>97</v>
      </c>
      <c r="B60" s="23" t="s">
        <v>98</v>
      </c>
      <c r="C60" s="24" t="s">
        <v>99</v>
      </c>
      <c r="D60" s="238"/>
      <c r="E60" s="242"/>
    </row>
    <row r="61" spans="1:5" ht="15" customHeight="1">
      <c r="A61" s="7" t="s">
        <v>100</v>
      </c>
      <c r="B61" s="11"/>
      <c r="C61" s="14"/>
      <c r="D61" s="17">
        <f aca="true" t="shared" si="3" ref="D61:D113">B61*C61</f>
        <v>0</v>
      </c>
      <c r="E61" s="26"/>
    </row>
    <row r="62" spans="1:5" ht="15" customHeight="1">
      <c r="A62" s="8" t="s">
        <v>101</v>
      </c>
      <c r="B62" s="13"/>
      <c r="C62" s="14"/>
      <c r="D62" s="17">
        <f t="shared" si="3"/>
        <v>0</v>
      </c>
      <c r="E62" s="26"/>
    </row>
    <row r="63" spans="1:5" ht="15" customHeight="1">
      <c r="A63" s="8" t="s">
        <v>102</v>
      </c>
      <c r="B63" s="13"/>
      <c r="C63" s="14"/>
      <c r="D63" s="17">
        <f t="shared" si="3"/>
        <v>0</v>
      </c>
      <c r="E63" s="26"/>
    </row>
    <row r="64" spans="1:5" ht="15" customHeight="1">
      <c r="A64" s="8" t="s">
        <v>103</v>
      </c>
      <c r="B64" s="13"/>
      <c r="C64" s="14"/>
      <c r="D64" s="17">
        <f t="shared" si="3"/>
        <v>0</v>
      </c>
      <c r="E64" s="26"/>
    </row>
    <row r="65" spans="1:5" ht="15" customHeight="1">
      <c r="A65" s="8" t="s">
        <v>104</v>
      </c>
      <c r="B65" s="13"/>
      <c r="C65" s="14"/>
      <c r="D65" s="17">
        <f t="shared" si="3"/>
        <v>0</v>
      </c>
      <c r="E65" s="26"/>
    </row>
    <row r="66" spans="1:5" ht="15" customHeight="1">
      <c r="A66" s="8"/>
      <c r="B66" s="13"/>
      <c r="C66" s="14"/>
      <c r="D66" s="17">
        <f t="shared" si="3"/>
        <v>0</v>
      </c>
      <c r="E66" s="26"/>
    </row>
    <row r="67" spans="1:5" ht="15" customHeight="1">
      <c r="A67" s="8"/>
      <c r="B67" s="13"/>
      <c r="C67" s="14"/>
      <c r="D67" s="17">
        <f t="shared" si="3"/>
        <v>0</v>
      </c>
      <c r="E67" s="26"/>
    </row>
    <row r="68" spans="1:5" ht="15" customHeight="1">
      <c r="A68" s="22" t="s">
        <v>105</v>
      </c>
      <c r="B68" s="23" t="s">
        <v>108</v>
      </c>
      <c r="C68" s="24" t="s">
        <v>109</v>
      </c>
      <c r="D68" s="9"/>
      <c r="E68" s="26"/>
    </row>
    <row r="69" spans="1:5" ht="15" customHeight="1">
      <c r="A69" s="8" t="s">
        <v>106</v>
      </c>
      <c r="B69" s="11"/>
      <c r="C69" s="14"/>
      <c r="D69" s="17">
        <f t="shared" si="3"/>
        <v>0</v>
      </c>
      <c r="E69" s="26"/>
    </row>
    <row r="70" spans="1:5" ht="15" customHeight="1">
      <c r="A70" s="8" t="s">
        <v>107</v>
      </c>
      <c r="B70" s="13"/>
      <c r="C70" s="14"/>
      <c r="D70" s="17">
        <f t="shared" si="3"/>
        <v>0</v>
      </c>
      <c r="E70" s="26"/>
    </row>
    <row r="71" spans="1:5" ht="15" customHeight="1">
      <c r="A71" s="8"/>
      <c r="B71" s="13"/>
      <c r="C71" s="14"/>
      <c r="D71" s="17">
        <f t="shared" si="3"/>
        <v>0</v>
      </c>
      <c r="E71" s="27"/>
    </row>
    <row r="72" spans="1:5" ht="15" customHeight="1">
      <c r="A72" s="8"/>
      <c r="B72" s="13"/>
      <c r="C72" s="14"/>
      <c r="D72" s="17">
        <f t="shared" si="3"/>
        <v>0</v>
      </c>
      <c r="E72" s="27"/>
    </row>
    <row r="73" spans="1:5" ht="15" customHeight="1">
      <c r="A73" s="8"/>
      <c r="B73" s="13"/>
      <c r="C73" s="14"/>
      <c r="D73" s="17">
        <f t="shared" si="3"/>
        <v>0</v>
      </c>
      <c r="E73" s="26"/>
    </row>
    <row r="74" spans="1:5" ht="15" customHeight="1">
      <c r="A74" s="8"/>
      <c r="B74" s="13"/>
      <c r="C74" s="14"/>
      <c r="D74" s="17">
        <f t="shared" si="3"/>
        <v>0</v>
      </c>
      <c r="E74" s="26"/>
    </row>
    <row r="75" spans="1:5" ht="15" customHeight="1">
      <c r="A75" s="22" t="s">
        <v>110</v>
      </c>
      <c r="B75" s="232" t="s">
        <v>111</v>
      </c>
      <c r="C75" s="233"/>
      <c r="D75" s="9"/>
      <c r="E75" s="26"/>
    </row>
    <row r="76" spans="1:5" ht="15" customHeight="1">
      <c r="A76" s="7" t="s">
        <v>112</v>
      </c>
      <c r="B76" s="11"/>
      <c r="C76" s="14"/>
      <c r="D76" s="17">
        <f t="shared" si="3"/>
        <v>0</v>
      </c>
      <c r="E76" s="26"/>
    </row>
    <row r="77" spans="1:5" ht="15" customHeight="1">
      <c r="A77" s="8" t="s">
        <v>113</v>
      </c>
      <c r="B77" s="13"/>
      <c r="C77" s="14"/>
      <c r="D77" s="17">
        <f t="shared" si="3"/>
        <v>0</v>
      </c>
      <c r="E77" s="26"/>
    </row>
    <row r="78" spans="1:5" ht="15" customHeight="1">
      <c r="A78" s="8" t="s">
        <v>114</v>
      </c>
      <c r="B78" s="13"/>
      <c r="C78" s="14"/>
      <c r="D78" s="17">
        <f t="shared" si="3"/>
        <v>0</v>
      </c>
      <c r="E78" s="26"/>
    </row>
    <row r="79" spans="1:5" ht="15" customHeight="1">
      <c r="A79" s="8" t="s">
        <v>115</v>
      </c>
      <c r="B79" s="13"/>
      <c r="C79" s="14"/>
      <c r="D79" s="17">
        <f t="shared" si="3"/>
        <v>0</v>
      </c>
      <c r="E79" s="26"/>
    </row>
    <row r="80" spans="1:5" ht="15" customHeight="1">
      <c r="A80" s="8" t="s">
        <v>116</v>
      </c>
      <c r="B80" s="13"/>
      <c r="C80" s="14"/>
      <c r="D80" s="17">
        <f t="shared" si="3"/>
        <v>0</v>
      </c>
      <c r="E80" s="26"/>
    </row>
    <row r="81" spans="1:5" ht="15" customHeight="1">
      <c r="A81" s="8" t="s">
        <v>117</v>
      </c>
      <c r="B81" s="13"/>
      <c r="C81" s="14"/>
      <c r="D81" s="17">
        <f t="shared" si="3"/>
        <v>0</v>
      </c>
      <c r="E81" s="26"/>
    </row>
    <row r="82" spans="1:5" ht="15" customHeight="1">
      <c r="A82" s="8"/>
      <c r="B82" s="13"/>
      <c r="C82" s="14"/>
      <c r="D82" s="17">
        <f t="shared" si="3"/>
        <v>0</v>
      </c>
      <c r="E82" s="26"/>
    </row>
    <row r="83" spans="1:5" ht="15" customHeight="1">
      <c r="A83" s="22" t="s">
        <v>118</v>
      </c>
      <c r="B83" s="232" t="s">
        <v>111</v>
      </c>
      <c r="C83" s="233"/>
      <c r="D83" s="9"/>
      <c r="E83" s="26"/>
    </row>
    <row r="84" spans="1:5" ht="15" customHeight="1">
      <c r="A84" s="7" t="s">
        <v>119</v>
      </c>
      <c r="B84" s="11"/>
      <c r="C84" s="14"/>
      <c r="D84" s="17">
        <f t="shared" si="3"/>
        <v>0</v>
      </c>
      <c r="E84" s="26"/>
    </row>
    <row r="85" spans="1:5" ht="15" customHeight="1">
      <c r="A85" s="8" t="s">
        <v>120</v>
      </c>
      <c r="B85" s="13"/>
      <c r="C85" s="14"/>
      <c r="D85" s="17">
        <f t="shared" si="3"/>
        <v>0</v>
      </c>
      <c r="E85" s="26"/>
    </row>
    <row r="86" spans="1:5" ht="15" customHeight="1">
      <c r="A86" s="8" t="s">
        <v>121</v>
      </c>
      <c r="B86" s="13"/>
      <c r="C86" s="14"/>
      <c r="D86" s="17">
        <f t="shared" si="3"/>
        <v>0</v>
      </c>
      <c r="E86" s="26"/>
    </row>
    <row r="87" spans="1:5" ht="15" customHeight="1">
      <c r="A87" s="8" t="s">
        <v>122</v>
      </c>
      <c r="B87" s="13"/>
      <c r="C87" s="14"/>
      <c r="D87" s="17">
        <f t="shared" si="3"/>
        <v>0</v>
      </c>
      <c r="E87" s="26"/>
    </row>
    <row r="88" spans="1:5" ht="15" customHeight="1">
      <c r="A88" s="8" t="s">
        <v>123</v>
      </c>
      <c r="B88" s="13"/>
      <c r="C88" s="14"/>
      <c r="D88" s="17">
        <f t="shared" si="3"/>
        <v>0</v>
      </c>
      <c r="E88" s="26"/>
    </row>
    <row r="89" spans="1:5" ht="15" customHeight="1">
      <c r="A89" s="8" t="s">
        <v>124</v>
      </c>
      <c r="B89" s="13"/>
      <c r="C89" s="14"/>
      <c r="D89" s="17">
        <f t="shared" si="3"/>
        <v>0</v>
      </c>
      <c r="E89" s="27"/>
    </row>
    <row r="90" spans="1:5" ht="15" customHeight="1">
      <c r="A90" s="8"/>
      <c r="B90" s="13"/>
      <c r="C90" s="14"/>
      <c r="D90" s="17">
        <f t="shared" si="3"/>
        <v>0</v>
      </c>
      <c r="E90" s="27"/>
    </row>
    <row r="91" spans="1:5" ht="15" customHeight="1">
      <c r="A91" s="8"/>
      <c r="B91" s="13"/>
      <c r="C91" s="14"/>
      <c r="D91" s="17">
        <f t="shared" si="3"/>
        <v>0</v>
      </c>
      <c r="E91" s="27"/>
    </row>
    <row r="92" spans="1:5" ht="15" customHeight="1">
      <c r="A92" s="8"/>
      <c r="B92" s="13"/>
      <c r="C92" s="14"/>
      <c r="D92" s="17">
        <f t="shared" si="3"/>
        <v>0</v>
      </c>
      <c r="E92" s="27"/>
    </row>
    <row r="93" spans="1:5" ht="15" customHeight="1">
      <c r="A93" s="8"/>
      <c r="B93" s="13"/>
      <c r="C93" s="14"/>
      <c r="D93" s="17">
        <f t="shared" si="3"/>
        <v>0</v>
      </c>
      <c r="E93" s="26"/>
    </row>
    <row r="94" spans="1:5" ht="15" customHeight="1">
      <c r="A94" s="8"/>
      <c r="B94" s="13"/>
      <c r="C94" s="14"/>
      <c r="D94" s="17">
        <f t="shared" si="3"/>
        <v>0</v>
      </c>
      <c r="E94" s="26"/>
    </row>
    <row r="95" spans="1:5" ht="15" customHeight="1">
      <c r="A95" s="22" t="s">
        <v>42</v>
      </c>
      <c r="B95" s="232" t="s">
        <v>111</v>
      </c>
      <c r="C95" s="233"/>
      <c r="D95" s="9"/>
      <c r="E95" s="26"/>
    </row>
    <row r="96" spans="1:5" ht="15" customHeight="1">
      <c r="A96" s="7" t="s">
        <v>126</v>
      </c>
      <c r="B96" s="11"/>
      <c r="C96" s="14"/>
      <c r="D96" s="17">
        <f t="shared" si="3"/>
        <v>0</v>
      </c>
      <c r="E96" s="26"/>
    </row>
    <row r="97" spans="1:5" ht="15" customHeight="1">
      <c r="A97" s="8" t="s">
        <v>127</v>
      </c>
      <c r="B97" s="13"/>
      <c r="C97" s="14"/>
      <c r="D97" s="17">
        <f t="shared" si="3"/>
        <v>0</v>
      </c>
      <c r="E97" s="26"/>
    </row>
    <row r="98" spans="1:5" ht="15" customHeight="1">
      <c r="A98" s="8" t="s">
        <v>128</v>
      </c>
      <c r="B98" s="13"/>
      <c r="C98" s="14"/>
      <c r="D98" s="17">
        <f t="shared" si="3"/>
        <v>0</v>
      </c>
      <c r="E98" s="26"/>
    </row>
    <row r="99" spans="1:5" ht="15" customHeight="1">
      <c r="A99" s="8"/>
      <c r="B99" s="13"/>
      <c r="C99" s="14"/>
      <c r="D99" s="17">
        <f t="shared" si="3"/>
        <v>0</v>
      </c>
      <c r="E99" s="26"/>
    </row>
    <row r="100" spans="1:5" ht="15" customHeight="1">
      <c r="A100" s="8"/>
      <c r="B100" s="13"/>
      <c r="C100" s="14"/>
      <c r="D100" s="17">
        <f t="shared" si="3"/>
        <v>0</v>
      </c>
      <c r="E100" s="26"/>
    </row>
    <row r="101" spans="1:5" ht="15" customHeight="1">
      <c r="A101" s="8"/>
      <c r="B101" s="13"/>
      <c r="C101" s="14"/>
      <c r="D101" s="17">
        <f t="shared" si="3"/>
        <v>0</v>
      </c>
      <c r="E101" s="26"/>
    </row>
    <row r="102" spans="1:5" ht="15" customHeight="1">
      <c r="A102" s="8"/>
      <c r="B102" s="13"/>
      <c r="C102" s="14"/>
      <c r="D102" s="17">
        <f t="shared" si="3"/>
        <v>0</v>
      </c>
      <c r="E102" s="26"/>
    </row>
    <row r="103" spans="1:5" ht="15" customHeight="1">
      <c r="A103" s="22" t="s">
        <v>125</v>
      </c>
      <c r="B103" s="232" t="s">
        <v>111</v>
      </c>
      <c r="C103" s="233"/>
      <c r="D103" s="9"/>
      <c r="E103" s="26"/>
    </row>
    <row r="104" spans="1:5" ht="15" customHeight="1">
      <c r="A104" s="7" t="s">
        <v>129</v>
      </c>
      <c r="B104" s="11"/>
      <c r="C104" s="14"/>
      <c r="D104" s="17">
        <f t="shared" si="3"/>
        <v>0</v>
      </c>
      <c r="E104" s="26"/>
    </row>
    <row r="105" spans="1:5" ht="15" customHeight="1">
      <c r="A105" s="8" t="s">
        <v>130</v>
      </c>
      <c r="B105" s="13"/>
      <c r="C105" s="14"/>
      <c r="D105" s="17">
        <f t="shared" si="3"/>
        <v>0</v>
      </c>
      <c r="E105" s="26"/>
    </row>
    <row r="106" spans="1:5" ht="15" customHeight="1">
      <c r="A106" s="8" t="s">
        <v>131</v>
      </c>
      <c r="B106" s="13"/>
      <c r="C106" s="14"/>
      <c r="D106" s="17">
        <f t="shared" si="3"/>
        <v>0</v>
      </c>
      <c r="E106" s="26"/>
    </row>
    <row r="107" spans="1:5" ht="15" customHeight="1">
      <c r="A107" s="8" t="s">
        <v>132</v>
      </c>
      <c r="B107" s="13"/>
      <c r="C107" s="14"/>
      <c r="D107" s="17">
        <f t="shared" si="3"/>
        <v>0</v>
      </c>
      <c r="E107" s="26"/>
    </row>
    <row r="108" spans="1:5" ht="15" customHeight="1">
      <c r="A108" s="8" t="s">
        <v>133</v>
      </c>
      <c r="B108" s="13"/>
      <c r="C108" s="14"/>
      <c r="D108" s="17">
        <f t="shared" si="3"/>
        <v>0</v>
      </c>
      <c r="E108" s="26"/>
    </row>
    <row r="109" spans="1:5" ht="15" customHeight="1">
      <c r="A109" s="8" t="s">
        <v>134</v>
      </c>
      <c r="B109" s="13"/>
      <c r="C109" s="14"/>
      <c r="D109" s="17">
        <f t="shared" si="3"/>
        <v>0</v>
      </c>
      <c r="E109" s="26"/>
    </row>
    <row r="110" spans="1:5" ht="15" customHeight="1">
      <c r="A110" s="8" t="s">
        <v>135</v>
      </c>
      <c r="B110" s="13"/>
      <c r="C110" s="14"/>
      <c r="D110" s="17">
        <f t="shared" si="3"/>
        <v>0</v>
      </c>
      <c r="E110" s="26"/>
    </row>
    <row r="111" spans="1:5" ht="15" customHeight="1">
      <c r="A111" s="8"/>
      <c r="B111" s="13"/>
      <c r="C111" s="14"/>
      <c r="D111" s="17">
        <f t="shared" si="3"/>
        <v>0</v>
      </c>
      <c r="E111" s="26"/>
    </row>
    <row r="112" spans="1:5" ht="15" customHeight="1">
      <c r="A112" s="8"/>
      <c r="B112" s="13"/>
      <c r="C112" s="14"/>
      <c r="D112" s="17">
        <f t="shared" si="3"/>
        <v>0</v>
      </c>
      <c r="E112" s="26"/>
    </row>
    <row r="113" spans="1:5" ht="15" customHeight="1">
      <c r="A113" s="8"/>
      <c r="B113" s="13"/>
      <c r="C113" s="14"/>
      <c r="D113" s="17">
        <f t="shared" si="3"/>
        <v>0</v>
      </c>
      <c r="E113" s="26"/>
    </row>
    <row r="114" spans="1:5" s="4" customFormat="1" ht="15" customHeight="1">
      <c r="A114" s="5"/>
      <c r="B114" s="5"/>
      <c r="C114" s="5"/>
      <c r="D114" s="5"/>
      <c r="E114" s="5"/>
    </row>
    <row r="115" spans="1:5" s="4" customFormat="1" ht="21" customHeight="1">
      <c r="A115" s="5"/>
      <c r="B115" s="5"/>
      <c r="C115" s="5"/>
      <c r="D115" s="5"/>
      <c r="E115" s="5"/>
    </row>
    <row r="116" spans="1:5" s="4" customFormat="1" ht="12" customHeight="1">
      <c r="A116" s="5"/>
      <c r="B116" s="5"/>
      <c r="C116" s="5"/>
      <c r="D116" s="5"/>
      <c r="E116" s="5"/>
    </row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</sheetData>
  <sheetProtection password="DBAD" sheet="1" objects="1" scenarios="1" selectLockedCells="1"/>
  <mergeCells count="12">
    <mergeCell ref="B75:C75"/>
    <mergeCell ref="B83:C83"/>
    <mergeCell ref="A1:E1"/>
    <mergeCell ref="B95:C95"/>
    <mergeCell ref="A2:E2"/>
    <mergeCell ref="B3:C3"/>
    <mergeCell ref="D3:D4"/>
    <mergeCell ref="B103:C103"/>
    <mergeCell ref="B59:C59"/>
    <mergeCell ref="E3:E4"/>
    <mergeCell ref="D59:D60"/>
    <mergeCell ref="E59:E60"/>
  </mergeCells>
  <conditionalFormatting sqref="B5:D15 D16 B17:D30 D31 B32:D37 D38 B39:D46 D47 B48:D58 B61:D67 D68 B69:D74 D75 B76:D82 D83 B84:D94 D95 B96:D102 D103 B104:D113">
    <cfRule type="cellIs" priority="2" dxfId="11" operator="lessThan" stopIfTrue="1">
      <formula>0</formula>
    </cfRule>
  </conditionalFormatting>
  <dataValidations count="1">
    <dataValidation type="decimal" allowBlank="1" showErrorMessage="1" errorTitle="Invalid number of weeks" error="Please enter a value between 1 and 52" sqref="C5:C15">
      <formula1>0</formula1>
      <formula2>52</formula2>
    </dataValidation>
  </dataValidations>
  <printOptions horizontalCentered="1" verticalCentered="1"/>
  <pageMargins left="0" right="0" top="0.03937007874015748" bottom="0" header="0.31496062992125984" footer="0.31496062992125984"/>
  <pageSetup fitToHeight="2" horizontalDpi="600" verticalDpi="600" orientation="portrait" paperSize="9" scale="90" r:id="rId4"/>
  <rowBreaks count="1" manualBreakCount="1">
    <brk id="58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43" sqref="A43"/>
    </sheetView>
  </sheetViews>
  <sheetFormatPr defaultColWidth="9.140625" defaultRowHeight="15"/>
  <cols>
    <col min="1" max="1" width="45.7109375" style="74" customWidth="1"/>
    <col min="2" max="4" width="11.7109375" style="74" customWidth="1"/>
    <col min="5" max="5" width="30.7109375" style="74" customWidth="1"/>
    <col min="6" max="6" width="53.57421875" style="74" customWidth="1"/>
    <col min="7" max="7" width="20.28125" style="76" customWidth="1"/>
    <col min="8" max="9" width="9.140625" style="76" customWidth="1"/>
    <col min="10" max="16384" width="9.140625" style="74" customWidth="1"/>
  </cols>
  <sheetData>
    <row r="1" spans="1:5" s="4" customFormat="1" ht="33.75" customHeight="1">
      <c r="A1" s="229" t="s">
        <v>192</v>
      </c>
      <c r="B1" s="230"/>
      <c r="C1" s="230"/>
      <c r="D1" s="230"/>
      <c r="E1" s="231"/>
    </row>
    <row r="2" spans="1:5" ht="15" customHeight="1">
      <c r="A2" s="78"/>
      <c r="B2" s="75"/>
      <c r="C2" s="75"/>
      <c r="D2" s="75"/>
      <c r="E2" s="75"/>
    </row>
    <row r="3" spans="1:8" ht="15" customHeight="1">
      <c r="A3" s="75"/>
      <c r="B3" s="75"/>
      <c r="C3" s="75"/>
      <c r="D3" s="75"/>
      <c r="E3" s="75"/>
      <c r="G3" s="76" t="s">
        <v>161</v>
      </c>
      <c r="H3" s="76" t="s">
        <v>162</v>
      </c>
    </row>
    <row r="4" spans="1:8" ht="15" customHeight="1">
      <c r="A4" s="75"/>
      <c r="B4" s="75"/>
      <c r="C4" s="75"/>
      <c r="D4" s="75"/>
      <c r="E4" s="75"/>
      <c r="G4" s="76">
        <f>IF(H4=0,"","Wages")</f>
      </c>
      <c r="H4" s="76">
        <f>SUM('Step 1 - Annual Cash Budget'!K21:K21)</f>
        <v>0</v>
      </c>
    </row>
    <row r="5" spans="1:8" ht="15" customHeight="1">
      <c r="A5" s="75"/>
      <c r="B5" s="75"/>
      <c r="C5" s="75"/>
      <c r="D5" s="75"/>
      <c r="E5" s="75"/>
      <c r="G5" s="76">
        <f>IF(H5=0,"","AH &amp; Breeding")</f>
      </c>
      <c r="H5" s="76">
        <f>SUM('Step 1 - Annual Cash Budget'!K22:K23)</f>
        <v>0</v>
      </c>
    </row>
    <row r="6" spans="1:8" ht="15" customHeight="1">
      <c r="A6" s="75"/>
      <c r="B6" s="75"/>
      <c r="C6" s="75"/>
      <c r="D6" s="75"/>
      <c r="E6" s="75"/>
      <c r="G6" s="76">
        <f>IF(H6=0,"","Maintenance &amp; Running")</f>
      </c>
      <c r="H6" s="76">
        <f>SUM('Step 1 - Annual Cash Budget'!K24:K25,'Step 1 - Annual Cash Budget'!K32:K32,'Step 1 - Annual Cash Budget'!K35:K35,'Step 1 - Annual Cash Budget'!K36:K36,'Step 1 - Annual Cash Budget'!K37:K37)</f>
        <v>0</v>
      </c>
    </row>
    <row r="7" spans="1:8" ht="15" customHeight="1">
      <c r="A7" s="75"/>
      <c r="B7" s="75"/>
      <c r="C7" s="75"/>
      <c r="D7" s="75"/>
      <c r="E7" s="75"/>
      <c r="G7" s="76">
        <f>IF(H7=0,"","Feed")</f>
      </c>
      <c r="H7" s="76">
        <f>SUM('Step 1 - Annual Cash Budget'!K26:K30,'Step 1 - Annual Cash Budget'!K33:K34)</f>
        <v>0</v>
      </c>
    </row>
    <row r="8" spans="1:8" ht="15" customHeight="1">
      <c r="A8" s="75"/>
      <c r="B8" s="75"/>
      <c r="C8" s="75"/>
      <c r="D8" s="75"/>
      <c r="E8" s="75"/>
      <c r="G8" s="76">
        <f>IF(H8=0,"","Fertiliser")</f>
      </c>
      <c r="H8" s="76">
        <f>SUM('Step 1 - Annual Cash Budget'!K31:K31)</f>
        <v>0</v>
      </c>
    </row>
    <row r="9" spans="1:8" ht="15" customHeight="1">
      <c r="A9" s="75"/>
      <c r="B9" s="75"/>
      <c r="C9" s="75"/>
      <c r="D9" s="75"/>
      <c r="E9" s="75"/>
      <c r="G9" s="76">
        <f>IF(H9=0,"","Overheads")</f>
      </c>
      <c r="H9" s="76">
        <f>SUM('Step 1 - Annual Cash Budget'!K38:K41)</f>
        <v>0</v>
      </c>
    </row>
    <row r="10" spans="1:8" ht="15" customHeight="1">
      <c r="A10" s="75"/>
      <c r="B10" s="75"/>
      <c r="C10" s="75"/>
      <c r="D10" s="75"/>
      <c r="E10" s="75"/>
      <c r="G10" s="76">
        <f>IF(H10=0,"","Rent")</f>
      </c>
      <c r="H10" s="76">
        <f>SUM('Step 1 - Annual Cash Budget'!K44:K44)</f>
        <v>0</v>
      </c>
    </row>
    <row r="11" spans="1:8" ht="15" customHeight="1">
      <c r="A11" s="75"/>
      <c r="B11" s="75"/>
      <c r="C11" s="75"/>
      <c r="D11" s="75"/>
      <c r="E11" s="75"/>
      <c r="G11" s="76">
        <f>IF(H11=0,"","Interest")</f>
      </c>
      <c r="H11" s="76">
        <f>SUM('Step 1 - Annual Cash Budget'!K45:K47)</f>
        <v>0</v>
      </c>
    </row>
    <row r="12" spans="1:8" ht="15" customHeight="1">
      <c r="A12" s="75"/>
      <c r="B12" s="75"/>
      <c r="C12" s="75"/>
      <c r="D12" s="75"/>
      <c r="E12" s="75"/>
      <c r="G12" s="76">
        <f>IF(H12=0,"","Tax")</f>
      </c>
      <c r="H12" s="76">
        <f>SUM('Step 1 - Annual Cash Budget'!K48:K48)</f>
        <v>0</v>
      </c>
    </row>
    <row r="13" spans="1:8" ht="15" customHeight="1">
      <c r="A13" s="75"/>
      <c r="B13" s="75"/>
      <c r="C13" s="75"/>
      <c r="D13" s="75"/>
      <c r="E13" s="75"/>
      <c r="G13" s="76">
        <f>IF(H13=0,"","Drawings")</f>
      </c>
      <c r="H13" s="76">
        <f>SUM('Step 1 - Annual Cash Budget'!K49:K49)</f>
        <v>0</v>
      </c>
    </row>
    <row r="14" spans="1:8" ht="15" customHeight="1">
      <c r="A14" s="75"/>
      <c r="B14" s="75"/>
      <c r="C14" s="75"/>
      <c r="D14" s="75"/>
      <c r="E14" s="75"/>
      <c r="G14" s="76">
        <f>IF(H14=0,"","CapEx")</f>
      </c>
      <c r="H14" s="76">
        <f>SUM('Step 1 - Annual Cash Budget'!K50:K50)</f>
        <v>0</v>
      </c>
    </row>
    <row r="15" spans="1:8" ht="15" customHeight="1">
      <c r="A15" s="75"/>
      <c r="B15" s="75"/>
      <c r="C15" s="75"/>
      <c r="D15" s="75"/>
      <c r="E15" s="75"/>
      <c r="G15" s="76">
        <f>IF(H15=0,"","Other")</f>
      </c>
      <c r="H15" s="76">
        <f>SUM('Step 1 - Annual Cash Budget'!K43:K43)</f>
        <v>0</v>
      </c>
    </row>
    <row r="16" spans="1:8" ht="15" customHeight="1">
      <c r="A16" s="75"/>
      <c r="B16" s="75"/>
      <c r="C16" s="75"/>
      <c r="D16" s="75"/>
      <c r="E16" s="75"/>
      <c r="G16" s="76" t="s">
        <v>159</v>
      </c>
      <c r="H16" s="76">
        <f>SUM(H4:H15)</f>
        <v>0</v>
      </c>
    </row>
    <row r="17" spans="1:5" ht="15" customHeight="1">
      <c r="A17" s="75"/>
      <c r="B17" s="75"/>
      <c r="C17" s="75"/>
      <c r="D17" s="75"/>
      <c r="E17" s="75"/>
    </row>
    <row r="18" spans="1:5" ht="15" customHeight="1">
      <c r="A18" s="75"/>
      <c r="B18" s="75"/>
      <c r="C18" s="75"/>
      <c r="D18" s="75"/>
      <c r="E18" s="75"/>
    </row>
    <row r="19" spans="1:5" ht="15" customHeight="1">
      <c r="A19" s="75"/>
      <c r="B19" s="75"/>
      <c r="C19" s="75"/>
      <c r="D19" s="75"/>
      <c r="E19" s="75"/>
    </row>
    <row r="20" spans="1:5" ht="15" customHeight="1">
      <c r="A20" s="75"/>
      <c r="B20" s="75"/>
      <c r="C20" s="75"/>
      <c r="D20" s="75"/>
      <c r="E20" s="75"/>
    </row>
    <row r="21" spans="1:5" ht="15" customHeight="1">
      <c r="A21" s="75"/>
      <c r="B21" s="75"/>
      <c r="C21" s="75"/>
      <c r="D21" s="75"/>
      <c r="E21" s="75"/>
    </row>
    <row r="22" spans="1:5" ht="15" customHeight="1">
      <c r="A22" s="75"/>
      <c r="B22" s="75"/>
      <c r="C22" s="75"/>
      <c r="D22" s="75"/>
      <c r="E22" s="75"/>
    </row>
    <row r="23" spans="1:5" ht="23.25" customHeight="1">
      <c r="A23" s="243"/>
      <c r="B23" s="243"/>
      <c r="C23" s="243"/>
      <c r="D23" s="243"/>
      <c r="E23" s="243"/>
    </row>
    <row r="24" spans="1:5" ht="23.25" customHeight="1">
      <c r="A24" s="243"/>
      <c r="B24" s="243"/>
      <c r="C24" s="243"/>
      <c r="D24" s="243"/>
      <c r="E24" s="243"/>
    </row>
    <row r="25" spans="1:5" ht="15" customHeight="1">
      <c r="A25" s="75"/>
      <c r="B25" s="75"/>
      <c r="C25" s="75"/>
      <c r="D25" s="75"/>
      <c r="E25" s="75"/>
    </row>
    <row r="26" spans="1:5" ht="15" customHeight="1">
      <c r="A26" s="75"/>
      <c r="B26" s="75"/>
      <c r="C26" s="75"/>
      <c r="D26" s="75"/>
      <c r="E26" s="75"/>
    </row>
    <row r="27" spans="1:5" ht="15" customHeight="1">
      <c r="A27" s="75"/>
      <c r="B27" s="75"/>
      <c r="C27" s="75"/>
      <c r="D27" s="75"/>
      <c r="E27" s="75"/>
    </row>
    <row r="28" spans="1:5" ht="15" customHeight="1">
      <c r="A28" s="75"/>
      <c r="B28" s="75"/>
      <c r="C28" s="75"/>
      <c r="D28" s="75"/>
      <c r="E28" s="75"/>
    </row>
    <row r="29" spans="1:5" ht="15" customHeight="1">
      <c r="A29" s="75"/>
      <c r="B29" s="75"/>
      <c r="C29" s="75"/>
      <c r="D29" s="75"/>
      <c r="E29" s="75"/>
    </row>
    <row r="30" spans="1:5" ht="15" customHeight="1">
      <c r="A30" s="75"/>
      <c r="B30" s="75"/>
      <c r="C30" s="75"/>
      <c r="D30" s="75"/>
      <c r="E30" s="75"/>
    </row>
    <row r="31" ht="15" customHeight="1"/>
    <row r="32" ht="15" customHeight="1"/>
    <row r="33" spans="1:5" ht="15" customHeight="1">
      <c r="A33" s="75"/>
      <c r="B33" s="75"/>
      <c r="C33" s="75"/>
      <c r="D33" s="75"/>
      <c r="E33" s="75"/>
    </row>
    <row r="34" spans="1:5" ht="15" customHeight="1">
      <c r="A34" s="75"/>
      <c r="B34" s="75"/>
      <c r="C34" s="75"/>
      <c r="D34" s="75"/>
      <c r="E34" s="75"/>
    </row>
    <row r="35" spans="1:5" ht="15" customHeight="1">
      <c r="A35" s="75"/>
      <c r="B35" s="75"/>
      <c r="C35" s="75"/>
      <c r="D35" s="75"/>
      <c r="E35" s="75"/>
    </row>
    <row r="36" spans="1:5" ht="15" customHeight="1">
      <c r="A36" s="75"/>
      <c r="B36" s="75"/>
      <c r="C36" s="75"/>
      <c r="D36" s="75"/>
      <c r="E36" s="75"/>
    </row>
    <row r="37" spans="1:5" ht="15" customHeight="1">
      <c r="A37" s="75"/>
      <c r="B37" s="75"/>
      <c r="C37" s="75"/>
      <c r="D37" s="75"/>
      <c r="E37" s="75"/>
    </row>
    <row r="38" spans="1:5" ht="15" customHeight="1">
      <c r="A38" s="75"/>
      <c r="B38" s="75"/>
      <c r="C38" s="75"/>
      <c r="D38" s="75"/>
      <c r="E38" s="75"/>
    </row>
    <row r="39" spans="1:5" ht="15" customHeight="1">
      <c r="A39" s="75"/>
      <c r="B39" s="75"/>
      <c r="C39" s="75"/>
      <c r="D39" s="75"/>
      <c r="E39" s="75"/>
    </row>
    <row r="40" spans="1:5" ht="15" customHeight="1">
      <c r="A40" s="75"/>
      <c r="B40" s="75"/>
      <c r="C40" s="75"/>
      <c r="D40" s="75"/>
      <c r="E40" s="75"/>
    </row>
    <row r="41" spans="1:5" ht="15" customHeight="1">
      <c r="A41" s="75"/>
      <c r="B41" s="75"/>
      <c r="C41" s="75"/>
      <c r="D41" s="75"/>
      <c r="E41" s="75"/>
    </row>
    <row r="42" spans="1:5" ht="15" customHeight="1">
      <c r="A42" s="75"/>
      <c r="B42" s="75"/>
      <c r="C42" s="75"/>
      <c r="D42" s="75"/>
      <c r="E42" s="75"/>
    </row>
    <row r="43" spans="1:5" ht="15" customHeight="1">
      <c r="A43" s="78"/>
      <c r="B43" s="75"/>
      <c r="C43" s="75"/>
      <c r="D43" s="75"/>
      <c r="E43" s="75"/>
    </row>
    <row r="44" spans="1:5" ht="15" customHeight="1">
      <c r="A44" s="75"/>
      <c r="B44" s="75"/>
      <c r="C44" s="75"/>
      <c r="D44" s="75"/>
      <c r="E44" s="75"/>
    </row>
    <row r="45" spans="1:5" ht="15" customHeight="1">
      <c r="A45" s="77"/>
      <c r="B45" s="75"/>
      <c r="C45" s="75"/>
      <c r="D45" s="75"/>
      <c r="E45" s="75"/>
    </row>
    <row r="46" ht="15" customHeight="1"/>
    <row r="47" ht="15" customHeight="1"/>
    <row r="48" spans="1:5" ht="15" customHeight="1">
      <c r="A48" s="75"/>
      <c r="B48" s="75"/>
      <c r="C48" s="75"/>
      <c r="D48" s="75"/>
      <c r="E48" s="75"/>
    </row>
    <row r="49" spans="1:5" ht="15" customHeight="1">
      <c r="A49" s="75"/>
      <c r="B49" s="75"/>
      <c r="C49" s="75"/>
      <c r="D49" s="75"/>
      <c r="E49" s="75"/>
    </row>
    <row r="50" spans="1:5" ht="15" customHeight="1">
      <c r="A50" s="75"/>
      <c r="B50" s="75"/>
      <c r="C50" s="75"/>
      <c r="D50" s="75"/>
      <c r="E50" s="75"/>
    </row>
    <row r="51" spans="1:5" ht="15" customHeight="1">
      <c r="A51" s="75"/>
      <c r="B51" s="75"/>
      <c r="C51" s="75"/>
      <c r="D51" s="75"/>
      <c r="E51" s="75"/>
    </row>
    <row r="52" spans="1:5" ht="15" customHeight="1">
      <c r="A52" s="75"/>
      <c r="B52" s="75"/>
      <c r="C52" s="75"/>
      <c r="D52" s="75"/>
      <c r="E52" s="75"/>
    </row>
    <row r="53" spans="1:5" ht="11.25">
      <c r="A53" s="75"/>
      <c r="B53" s="75"/>
      <c r="C53" s="75"/>
      <c r="D53" s="75"/>
      <c r="E53" s="75"/>
    </row>
    <row r="54" spans="1:5" ht="11.25">
      <c r="A54" s="75"/>
      <c r="B54" s="75"/>
      <c r="C54" s="75"/>
      <c r="D54" s="75"/>
      <c r="E54" s="75"/>
    </row>
    <row r="55" spans="1:5" ht="11.25">
      <c r="A55" s="75"/>
      <c r="B55" s="75"/>
      <c r="C55" s="75"/>
      <c r="D55" s="75"/>
      <c r="E55" s="75"/>
    </row>
    <row r="56" spans="1:5" ht="11.25">
      <c r="A56" s="75"/>
      <c r="B56" s="75"/>
      <c r="C56" s="75"/>
      <c r="D56" s="75"/>
      <c r="E56" s="75"/>
    </row>
    <row r="57" spans="1:5" ht="11.25">
      <c r="A57" s="75"/>
      <c r="B57" s="75"/>
      <c r="C57" s="75"/>
      <c r="D57" s="75"/>
      <c r="E57" s="75"/>
    </row>
    <row r="58" spans="1:5" ht="11.25">
      <c r="A58" s="75"/>
      <c r="B58" s="75"/>
      <c r="C58" s="75"/>
      <c r="D58" s="75"/>
      <c r="E58" s="75"/>
    </row>
    <row r="59" spans="1:5" ht="11.25">
      <c r="A59" s="75"/>
      <c r="B59" s="75"/>
      <c r="C59" s="75"/>
      <c r="D59" s="75"/>
      <c r="E59" s="75"/>
    </row>
    <row r="60" spans="1:5" ht="11.25">
      <c r="A60" s="75"/>
      <c r="B60" s="75"/>
      <c r="C60" s="75"/>
      <c r="D60" s="75"/>
      <c r="E60" s="75"/>
    </row>
    <row r="61" spans="1:5" ht="11.25">
      <c r="A61" s="75"/>
      <c r="B61" s="75"/>
      <c r="C61" s="75"/>
      <c r="D61" s="75"/>
      <c r="E61" s="75"/>
    </row>
    <row r="62" spans="1:5" ht="11.25">
      <c r="A62" s="75"/>
      <c r="B62" s="75"/>
      <c r="C62" s="75"/>
      <c r="D62" s="75"/>
      <c r="E62" s="75"/>
    </row>
    <row r="63" spans="1:5" ht="11.25">
      <c r="A63" s="75"/>
      <c r="B63" s="75"/>
      <c r="C63" s="75"/>
      <c r="D63" s="75"/>
      <c r="E63" s="75"/>
    </row>
    <row r="64" spans="1:5" ht="11.25">
      <c r="A64" s="75"/>
      <c r="B64" s="75"/>
      <c r="C64" s="75"/>
      <c r="D64" s="75"/>
      <c r="E64" s="75"/>
    </row>
    <row r="65" spans="1:5" ht="11.25">
      <c r="A65" s="75"/>
      <c r="B65" s="75"/>
      <c r="C65" s="75"/>
      <c r="D65" s="75"/>
      <c r="E65" s="75"/>
    </row>
    <row r="66" spans="1:5" ht="11.25">
      <c r="A66" s="75"/>
      <c r="B66" s="75"/>
      <c r="C66" s="75"/>
      <c r="D66" s="75"/>
      <c r="E66" s="75"/>
    </row>
    <row r="67" spans="1:5" ht="11.25">
      <c r="A67" s="78"/>
      <c r="B67" s="75"/>
      <c r="C67" s="75"/>
      <c r="D67" s="75"/>
      <c r="E67" s="75"/>
    </row>
    <row r="68" s="4" customFormat="1" ht="36.75" customHeight="1"/>
    <row r="69" spans="6:7" s="4" customFormat="1" ht="14.25">
      <c r="F69" s="28"/>
      <c r="G69" s="28"/>
    </row>
  </sheetData>
  <sheetProtection password="DBAD" sheet="1" selectLockedCells="1"/>
  <mergeCells count="2">
    <mergeCell ref="A1:E1"/>
    <mergeCell ref="A23:E24"/>
  </mergeCells>
  <printOptions horizontalCentered="1" vertic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="120" zoomScaleNormal="120" zoomScalePageLayoutView="0" workbookViewId="0" topLeftCell="A1">
      <selection activeCell="C24" sqref="C24"/>
    </sheetView>
  </sheetViews>
  <sheetFormatPr defaultColWidth="9.140625" defaultRowHeight="15"/>
  <cols>
    <col min="1" max="1" width="2.8515625" style="4" customWidth="1"/>
    <col min="2" max="2" width="19.7109375" style="4" customWidth="1"/>
    <col min="3" max="3" width="29.7109375" style="4" customWidth="1"/>
    <col min="4" max="4" width="3.28125" style="4" customWidth="1"/>
    <col min="5" max="5" width="28.7109375" style="4" customWidth="1"/>
    <col min="6" max="6" width="27.140625" style="4" customWidth="1"/>
    <col min="7" max="7" width="2.8515625" style="4" customWidth="1"/>
    <col min="8" max="16384" width="9.140625" style="4" customWidth="1"/>
  </cols>
  <sheetData>
    <row r="1" spans="1:8" ht="48.75" customHeight="1">
      <c r="A1" s="62"/>
      <c r="B1" s="63" t="s">
        <v>147</v>
      </c>
      <c r="C1" s="64"/>
      <c r="D1" s="65"/>
      <c r="E1" s="65"/>
      <c r="F1" s="65"/>
      <c r="G1" s="65"/>
      <c r="H1" s="66"/>
    </row>
    <row r="2" spans="1:8" ht="14.25">
      <c r="A2" s="67" t="s">
        <v>148</v>
      </c>
      <c r="B2" s="67"/>
      <c r="C2" s="67"/>
      <c r="D2" s="67"/>
      <c r="E2" s="67"/>
      <c r="F2" s="67"/>
      <c r="G2" s="67"/>
      <c r="H2" s="28"/>
    </row>
    <row r="3" spans="1:8" ht="14.25">
      <c r="A3" s="67"/>
      <c r="B3" s="68" t="s">
        <v>149</v>
      </c>
      <c r="C3" s="69"/>
      <c r="D3" s="70"/>
      <c r="E3" s="70"/>
      <c r="F3" s="70"/>
      <c r="G3" s="70"/>
      <c r="H3" s="28"/>
    </row>
    <row r="4" spans="1:8" ht="14.25">
      <c r="A4" s="67"/>
      <c r="B4" s="69"/>
      <c r="C4" s="69"/>
      <c r="D4" s="70"/>
      <c r="E4" s="70"/>
      <c r="F4" s="70"/>
      <c r="G4" s="70"/>
      <c r="H4" s="28"/>
    </row>
    <row r="5" spans="1:8" ht="15">
      <c r="A5" s="67"/>
      <c r="B5" s="79" t="s">
        <v>175</v>
      </c>
      <c r="C5" s="70"/>
      <c r="D5" s="70"/>
      <c r="E5" s="70"/>
      <c r="F5" s="70"/>
      <c r="G5" s="70"/>
      <c r="H5" s="28"/>
    </row>
    <row r="6" spans="1:8" ht="14.25">
      <c r="A6" s="67"/>
      <c r="B6" s="69" t="s">
        <v>171</v>
      </c>
      <c r="C6" s="70"/>
      <c r="D6" s="70"/>
      <c r="E6" s="70"/>
      <c r="F6" s="70"/>
      <c r="G6" s="70"/>
      <c r="H6" s="28"/>
    </row>
    <row r="7" spans="1:8" ht="15">
      <c r="A7" s="67"/>
      <c r="B7" s="70" t="s">
        <v>166</v>
      </c>
      <c r="C7" s="70"/>
      <c r="D7" s="70"/>
      <c r="E7" s="70"/>
      <c r="F7" s="70"/>
      <c r="G7" s="70"/>
      <c r="H7" s="28"/>
    </row>
    <row r="8" spans="1:8" ht="15">
      <c r="A8" s="67"/>
      <c r="B8" s="70" t="s">
        <v>167</v>
      </c>
      <c r="C8" s="70"/>
      <c r="D8" s="70"/>
      <c r="E8" s="70"/>
      <c r="F8" s="70"/>
      <c r="G8" s="70"/>
      <c r="H8" s="28"/>
    </row>
    <row r="9" spans="1:8" ht="15">
      <c r="A9" s="67"/>
      <c r="B9" s="70" t="s">
        <v>168</v>
      </c>
      <c r="C9" s="70"/>
      <c r="D9" s="70"/>
      <c r="E9" s="70"/>
      <c r="F9" s="70"/>
      <c r="G9" s="70"/>
      <c r="H9" s="28"/>
    </row>
    <row r="10" spans="1:8" ht="15">
      <c r="A10" s="67"/>
      <c r="B10" s="79" t="s">
        <v>176</v>
      </c>
      <c r="C10" s="70"/>
      <c r="D10" s="70"/>
      <c r="E10" s="70"/>
      <c r="F10" s="70"/>
      <c r="G10" s="70"/>
      <c r="H10" s="28"/>
    </row>
    <row r="11" spans="1:8" ht="15">
      <c r="A11" s="67"/>
      <c r="B11" s="70" t="s">
        <v>170</v>
      </c>
      <c r="C11" s="70"/>
      <c r="D11" s="70"/>
      <c r="E11" s="70"/>
      <c r="F11" s="70"/>
      <c r="G11" s="70"/>
      <c r="H11" s="28"/>
    </row>
    <row r="12" spans="1:8" ht="15">
      <c r="A12" s="67"/>
      <c r="B12" s="70" t="s">
        <v>169</v>
      </c>
      <c r="C12" s="70"/>
      <c r="D12" s="70"/>
      <c r="E12" s="70"/>
      <c r="F12" s="70"/>
      <c r="G12" s="70"/>
      <c r="H12" s="28"/>
    </row>
    <row r="13" spans="1:8" ht="14.25">
      <c r="A13" s="67"/>
      <c r="B13" s="69" t="s">
        <v>172</v>
      </c>
      <c r="C13" s="70"/>
      <c r="D13" s="70"/>
      <c r="E13" s="70"/>
      <c r="F13" s="70"/>
      <c r="G13" s="70"/>
      <c r="H13" s="28"/>
    </row>
    <row r="14" spans="1:8" ht="15">
      <c r="A14" s="67"/>
      <c r="B14" s="70" t="s">
        <v>150</v>
      </c>
      <c r="C14" s="70"/>
      <c r="D14" s="70"/>
      <c r="E14" s="70"/>
      <c r="F14" s="70"/>
      <c r="G14" s="70"/>
      <c r="H14" s="28"/>
    </row>
    <row r="15" spans="1:8" ht="15">
      <c r="A15" s="67"/>
      <c r="B15" s="70" t="s">
        <v>151</v>
      </c>
      <c r="C15" s="71"/>
      <c r="D15" s="70"/>
      <c r="E15" s="70"/>
      <c r="F15" s="70"/>
      <c r="G15" s="70"/>
      <c r="H15" s="28"/>
    </row>
    <row r="16" spans="1:8" ht="14.25">
      <c r="A16" s="67"/>
      <c r="B16" s="70"/>
      <c r="C16" s="72"/>
      <c r="D16" s="72"/>
      <c r="E16" s="72"/>
      <c r="F16" s="72"/>
      <c r="G16" s="70"/>
      <c r="H16" s="28"/>
    </row>
    <row r="17" spans="1:8" ht="14.25">
      <c r="A17" s="67"/>
      <c r="B17" s="73"/>
      <c r="C17" s="67"/>
      <c r="D17" s="67"/>
      <c r="E17" s="67"/>
      <c r="F17" s="67"/>
      <c r="G17" s="67"/>
      <c r="H17" s="28"/>
    </row>
  </sheetData>
  <sheetProtection password="DBAD" sheet="1"/>
  <printOptions horizontalCentered="1" verticalCentered="1"/>
  <pageMargins left="0.03937007874015748" right="0.03937007874015748" top="0.03937007874015748" bottom="0.03937007874015748" header="0.31496062992125984" footer="0.31496062992125984"/>
  <pageSetup fitToHeight="2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Bird</dc:creator>
  <cp:keywords/>
  <dc:description/>
  <cp:lastModifiedBy>Sarah Brown</cp:lastModifiedBy>
  <cp:lastPrinted>2016-07-13T22:48:13Z</cp:lastPrinted>
  <dcterms:created xsi:type="dcterms:W3CDTF">2013-10-13T23:23:31Z</dcterms:created>
  <dcterms:modified xsi:type="dcterms:W3CDTF">2022-03-20T06:38:52Z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