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dnz-my.sharepoint.com/personal/sarah_brown_dairynz_co_nz/Documents/Documents/2022/Keeping in touch hours/"/>
    </mc:Choice>
  </mc:AlternateContent>
  <xr:revisionPtr revIDLastSave="0" documentId="8_{100C1668-3589-445F-9A3D-2CAB9354C87C}" xr6:coauthVersionLast="47" xr6:coauthVersionMax="47" xr10:uidLastSave="{00000000-0000-0000-0000-000000000000}"/>
  <bookViews>
    <workbookView xWindow="-110" yWindow="-110" windowWidth="19420" windowHeight="10420" tabRatio="879" xr2:uid="{00000000-000D-0000-FFFF-FFFF00000000}"/>
  </bookViews>
  <sheets>
    <sheet name="Instructions" sheetId="17" r:id="rId1"/>
    <sheet name="Sheet2" sheetId="21" state="hidden" r:id="rId2"/>
    <sheet name="Sheet1" sheetId="19" state="hidden" r:id="rId3"/>
    <sheet name=" 1 - Annual Cash Budget" sheetId="1" r:id="rId4"/>
    <sheet name="2 - Planned Monthly Cashflow" sheetId="2" r:id="rId5"/>
    <sheet name="3 - Actual Monthly Cashflow" sheetId="5" r:id="rId6"/>
    <sheet name="4 - Actual Cashflow Report" sheetId="4" r:id="rId7"/>
    <sheet name="5 -Tracking &amp; Comparison Charts" sheetId="18" r:id="rId8"/>
    <sheet name="Glossary" sheetId="20" r:id="rId9"/>
  </sheets>
  <definedNames>
    <definedName name="Cash_Surplus_Deficit_Budget_VS_Actual">'5 -Tracking &amp; Comparison Charts'!$A$64:$G$85</definedName>
    <definedName name="Closing_Bank_Balance_Budget_VS_Actual">'5 -Tracking &amp; Comparison Charts'!$A$87:$G$107</definedName>
    <definedName name="Expense_categories_budget_actual_annual">'5 -Tracking &amp; Comparison Charts'!$A$108:$K$140</definedName>
    <definedName name="Expense_PIE_where_does_my_money_go">'5 -Tracking &amp; Comparison Charts'!$A$142:$J$174</definedName>
    <definedName name="_xlnm.Print_Area" localSheetId="3">' 1 - Annual Cash Budget'!$A$1:$L$50</definedName>
    <definedName name="_xlnm.Print_Area" localSheetId="4">'2 - Planned Monthly Cashflow'!$A$1:$U$54</definedName>
    <definedName name="_xlnm.Print_Area" localSheetId="5">'3 - Actual Monthly Cashflow'!$A$1:$J$55</definedName>
    <definedName name="_xlnm.Print_Area" localSheetId="6">'4 - Actual Cashflow Report'!$A$1:$V$52</definedName>
    <definedName name="_xlnm.Print_Area" localSheetId="7">'5 -Tracking &amp; Comparison Charts'!$A$1:$V$57</definedName>
    <definedName name="Total_Expenses_Budget_VS_Actuals">'5 -Tracking &amp; Comparison Charts'!$A$41:$G$62</definedName>
    <definedName name="Total_Income_Budget_VS_Actual" localSheetId="7">'5 -Tracking &amp; Comparison Charts'!$A$19:$G$40</definedName>
    <definedName name="Total_income_Budget_VS_actual">'5 -Tracking &amp; Comparison Charts'!$A$19:$G$40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7" i="18" l="1"/>
  <c r="L106" i="18"/>
  <c r="L105" i="18"/>
  <c r="L77" i="18" l="1"/>
  <c r="L76" i="18"/>
  <c r="L75" i="18"/>
  <c r="L104" i="18"/>
  <c r="L103" i="18"/>
  <c r="L102" i="18"/>
  <c r="L101" i="18"/>
  <c r="L100" i="18"/>
  <c r="L99" i="18"/>
  <c r="L98" i="18"/>
  <c r="L97" i="18"/>
  <c r="L96" i="18"/>
  <c r="L95" i="18"/>
  <c r="L94" i="18"/>
  <c r="L93" i="18"/>
  <c r="L92" i="18"/>
  <c r="L91" i="18"/>
  <c r="L90" i="18"/>
  <c r="L89" i="18"/>
  <c r="L88" i="18"/>
  <c r="L86" i="18"/>
  <c r="L84" i="18"/>
  <c r="AD47" i="5" l="1"/>
  <c r="B3" i="2"/>
  <c r="G55" i="1"/>
  <c r="A3" i="5" l="1"/>
  <c r="B3" i="5"/>
  <c r="H3" i="5"/>
  <c r="I3" i="5"/>
  <c r="A9" i="5"/>
  <c r="A10" i="5"/>
  <c r="A11" i="5"/>
  <c r="A12" i="5"/>
  <c r="A13" i="5"/>
  <c r="F13" i="5"/>
  <c r="G13" i="5" s="1"/>
  <c r="A14" i="5"/>
  <c r="F14" i="5"/>
  <c r="G14" i="5" s="1"/>
  <c r="A15" i="5"/>
  <c r="F15" i="5"/>
  <c r="G15" i="5" s="1"/>
  <c r="A16"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S20" i="4" l="1"/>
  <c r="S21" i="4"/>
  <c r="S22" i="4"/>
  <c r="S23" i="4"/>
  <c r="S24" i="4"/>
  <c r="S25" i="4"/>
  <c r="S26" i="4"/>
  <c r="S27" i="4"/>
  <c r="S28" i="4"/>
  <c r="S29" i="4"/>
  <c r="S30" i="4"/>
  <c r="S31" i="4"/>
  <c r="S32" i="4"/>
  <c r="S33" i="4"/>
  <c r="S34" i="4"/>
  <c r="S35" i="4"/>
  <c r="S36" i="4"/>
  <c r="S37" i="4"/>
  <c r="S38" i="4"/>
  <c r="S39" i="4"/>
  <c r="S40" i="4"/>
  <c r="S41" i="4"/>
  <c r="S42" i="4"/>
  <c r="S43" i="4"/>
  <c r="S44" i="4"/>
  <c r="S19" i="4"/>
  <c r="S9" i="4"/>
  <c r="S10" i="4"/>
  <c r="S11" i="4"/>
  <c r="S12" i="4"/>
  <c r="S13" i="4"/>
  <c r="S14" i="4"/>
  <c r="S8" i="4"/>
  <c r="K50" i="4"/>
  <c r="AP16" i="5"/>
  <c r="AP47" i="5"/>
  <c r="V45" i="4" s="1"/>
  <c r="AM16" i="5"/>
  <c r="U15" i="4" s="1"/>
  <c r="AM47" i="5"/>
  <c r="AJ16" i="5"/>
  <c r="AJ47" i="5"/>
  <c r="T45" i="4" s="1"/>
  <c r="AG47" i="5"/>
  <c r="S45" i="4" s="1"/>
  <c r="AF46" i="5"/>
  <c r="AH46" i="5" s="1"/>
  <c r="AF45" i="5"/>
  <c r="AH45" i="5" s="1"/>
  <c r="AF44" i="5"/>
  <c r="AH44" i="5" s="1"/>
  <c r="AF43" i="5"/>
  <c r="AH43" i="5" s="1"/>
  <c r="AF42" i="5"/>
  <c r="AH42" i="5" s="1"/>
  <c r="AF41" i="5"/>
  <c r="AH41" i="5" s="1"/>
  <c r="AF40" i="5"/>
  <c r="AH40" i="5" s="1"/>
  <c r="AF39" i="5"/>
  <c r="AH39" i="5" s="1"/>
  <c r="AF38" i="5"/>
  <c r="AH38" i="5" s="1"/>
  <c r="AF37" i="5"/>
  <c r="AH37" i="5" s="1"/>
  <c r="AF36" i="5"/>
  <c r="AH36" i="5" s="1"/>
  <c r="AF35" i="5"/>
  <c r="AH35" i="5" s="1"/>
  <c r="AF34" i="5"/>
  <c r="AH34" i="5" s="1"/>
  <c r="AF33" i="5"/>
  <c r="AH33" i="5" s="1"/>
  <c r="AF32" i="5"/>
  <c r="AH32" i="5" s="1"/>
  <c r="AF31" i="5"/>
  <c r="AH31" i="5" s="1"/>
  <c r="AF30" i="5"/>
  <c r="AH30" i="5" s="1"/>
  <c r="AF29" i="5"/>
  <c r="AH29" i="5" s="1"/>
  <c r="AF28" i="5"/>
  <c r="AH28" i="5" s="1"/>
  <c r="AF27" i="5"/>
  <c r="AH27" i="5" s="1"/>
  <c r="AF26" i="5"/>
  <c r="AH26" i="5" s="1"/>
  <c r="AF25" i="5"/>
  <c r="AH25" i="5" s="1"/>
  <c r="AF24" i="5"/>
  <c r="AH24" i="5" s="1"/>
  <c r="AF23" i="5"/>
  <c r="AH23" i="5" s="1"/>
  <c r="AF22" i="5"/>
  <c r="AH22" i="5" s="1"/>
  <c r="AF21" i="5"/>
  <c r="AH21" i="5" s="1"/>
  <c r="AG16" i="5"/>
  <c r="S15" i="4" s="1"/>
  <c r="AF15" i="5"/>
  <c r="AH15" i="5" s="1"/>
  <c r="AF14" i="5"/>
  <c r="AH14" i="5" s="1"/>
  <c r="AF13" i="5"/>
  <c r="AH13" i="5" s="1"/>
  <c r="AF12" i="5"/>
  <c r="AH12" i="5" s="1"/>
  <c r="AF11" i="5"/>
  <c r="AH11" i="5" s="1"/>
  <c r="AF10" i="5"/>
  <c r="AH10" i="5" s="1"/>
  <c r="AF9" i="5"/>
  <c r="AD16" i="5"/>
  <c r="R45" i="4"/>
  <c r="AA16" i="5"/>
  <c r="AA47" i="5"/>
  <c r="Q45" i="4" s="1"/>
  <c r="X16" i="5"/>
  <c r="P15" i="4" s="1"/>
  <c r="X47" i="5"/>
  <c r="P45" i="4" s="1"/>
  <c r="U16" i="5"/>
  <c r="U47" i="5"/>
  <c r="O45" i="4" s="1"/>
  <c r="R16" i="5"/>
  <c r="N15" i="4" s="1"/>
  <c r="R47" i="5"/>
  <c r="O16" i="5"/>
  <c r="M15" i="4" s="1"/>
  <c r="O47" i="5"/>
  <c r="M45" i="4" s="1"/>
  <c r="L16" i="5"/>
  <c r="L47" i="5"/>
  <c r="L45" i="4" s="1"/>
  <c r="L19" i="4"/>
  <c r="I16" i="5"/>
  <c r="I47" i="5"/>
  <c r="H53" i="5"/>
  <c r="J53" i="5" s="1"/>
  <c r="A3" i="4"/>
  <c r="B3" i="4"/>
  <c r="H3" i="4"/>
  <c r="J3" i="4"/>
  <c r="A8" i="4"/>
  <c r="K8" i="4"/>
  <c r="L8" i="4"/>
  <c r="M8" i="4"/>
  <c r="N8" i="4"/>
  <c r="O8" i="4"/>
  <c r="P8" i="4"/>
  <c r="Q8" i="4"/>
  <c r="R8" i="4"/>
  <c r="T8" i="4"/>
  <c r="U8" i="4"/>
  <c r="V8" i="4"/>
  <c r="A9" i="4"/>
  <c r="K9" i="4"/>
  <c r="L9" i="4"/>
  <c r="M9" i="4"/>
  <c r="N9" i="4"/>
  <c r="O9" i="4"/>
  <c r="P9" i="4"/>
  <c r="Q9" i="4"/>
  <c r="R9" i="4"/>
  <c r="T9" i="4"/>
  <c r="U9" i="4"/>
  <c r="V9" i="4"/>
  <c r="A10" i="4"/>
  <c r="K10" i="4"/>
  <c r="L10" i="4"/>
  <c r="M10" i="4"/>
  <c r="N10" i="4"/>
  <c r="O10" i="4"/>
  <c r="P10" i="4"/>
  <c r="Q10" i="4"/>
  <c r="R10" i="4"/>
  <c r="T10" i="4"/>
  <c r="U10" i="4"/>
  <c r="V10" i="4"/>
  <c r="A11" i="4"/>
  <c r="K11" i="4"/>
  <c r="L11" i="4"/>
  <c r="M11" i="4"/>
  <c r="N11" i="4"/>
  <c r="O11" i="4"/>
  <c r="P11" i="4"/>
  <c r="Q11" i="4"/>
  <c r="R11" i="4"/>
  <c r="T11" i="4"/>
  <c r="U11" i="4"/>
  <c r="V11" i="4"/>
  <c r="A12" i="4"/>
  <c r="K12" i="4"/>
  <c r="L12" i="4"/>
  <c r="M12" i="4"/>
  <c r="N12" i="4"/>
  <c r="O12" i="4"/>
  <c r="P12" i="4"/>
  <c r="Q12" i="4"/>
  <c r="R12" i="4"/>
  <c r="T12" i="4"/>
  <c r="U12" i="4"/>
  <c r="V12" i="4"/>
  <c r="A13" i="4"/>
  <c r="K13" i="4"/>
  <c r="L13" i="4"/>
  <c r="M13" i="4"/>
  <c r="N13" i="4"/>
  <c r="O13" i="4"/>
  <c r="P13" i="4"/>
  <c r="Q13" i="4"/>
  <c r="R13" i="4"/>
  <c r="T13" i="4"/>
  <c r="U13" i="4"/>
  <c r="V13" i="4"/>
  <c r="A14" i="4"/>
  <c r="K14" i="4"/>
  <c r="L14" i="4"/>
  <c r="M14" i="4"/>
  <c r="N14" i="4"/>
  <c r="O14" i="4"/>
  <c r="P14" i="4"/>
  <c r="Q14" i="4"/>
  <c r="R14" i="4"/>
  <c r="T14" i="4"/>
  <c r="U14" i="4"/>
  <c r="V14" i="4"/>
  <c r="A15" i="4"/>
  <c r="T15" i="4"/>
  <c r="A18" i="4"/>
  <c r="A19" i="4"/>
  <c r="K19" i="4"/>
  <c r="M19" i="4"/>
  <c r="N19" i="4"/>
  <c r="O19" i="4"/>
  <c r="P19" i="4"/>
  <c r="Q19" i="4"/>
  <c r="R19" i="4"/>
  <c r="T19" i="4"/>
  <c r="U19" i="4"/>
  <c r="V19" i="4"/>
  <c r="A20" i="4"/>
  <c r="K20" i="4"/>
  <c r="L20" i="4"/>
  <c r="M20" i="4"/>
  <c r="N20" i="4"/>
  <c r="O20" i="4"/>
  <c r="P20" i="4"/>
  <c r="Q20" i="4"/>
  <c r="R20" i="4"/>
  <c r="T20" i="4"/>
  <c r="U20" i="4"/>
  <c r="V20" i="4"/>
  <c r="A21" i="4"/>
  <c r="K21" i="4"/>
  <c r="L21" i="4"/>
  <c r="M21" i="4"/>
  <c r="N21" i="4"/>
  <c r="O21" i="4"/>
  <c r="P21" i="4"/>
  <c r="Q21" i="4"/>
  <c r="R21" i="4"/>
  <c r="T21" i="4"/>
  <c r="U21" i="4"/>
  <c r="V21" i="4"/>
  <c r="A22" i="4"/>
  <c r="K22" i="4"/>
  <c r="L22" i="4"/>
  <c r="M22" i="4"/>
  <c r="N22" i="4"/>
  <c r="O22" i="4"/>
  <c r="P22" i="4"/>
  <c r="Q22" i="4"/>
  <c r="R22" i="4"/>
  <c r="T22" i="4"/>
  <c r="U22" i="4"/>
  <c r="V22" i="4"/>
  <c r="A23" i="4"/>
  <c r="K23" i="4"/>
  <c r="L23" i="4"/>
  <c r="M23" i="4"/>
  <c r="N23" i="4"/>
  <c r="O23" i="4"/>
  <c r="P23" i="4"/>
  <c r="Q23" i="4"/>
  <c r="R23" i="4"/>
  <c r="T23" i="4"/>
  <c r="U23" i="4"/>
  <c r="V23" i="4"/>
  <c r="A24" i="4"/>
  <c r="K24" i="4"/>
  <c r="L24" i="4"/>
  <c r="M24" i="4"/>
  <c r="N24" i="4"/>
  <c r="O24" i="4"/>
  <c r="P24" i="4"/>
  <c r="Q24" i="4"/>
  <c r="R24" i="4"/>
  <c r="T24" i="4"/>
  <c r="U24" i="4"/>
  <c r="V24" i="4"/>
  <c r="A25" i="4"/>
  <c r="K25" i="4"/>
  <c r="L25" i="4"/>
  <c r="M25" i="4"/>
  <c r="N25" i="4"/>
  <c r="O25" i="4"/>
  <c r="P25" i="4"/>
  <c r="Q25" i="4"/>
  <c r="R25" i="4"/>
  <c r="T25" i="4"/>
  <c r="U25" i="4"/>
  <c r="V25" i="4"/>
  <c r="A26" i="4"/>
  <c r="K26" i="4"/>
  <c r="L26" i="4"/>
  <c r="M26" i="4"/>
  <c r="N26" i="4"/>
  <c r="O26" i="4"/>
  <c r="P26" i="4"/>
  <c r="Q26" i="4"/>
  <c r="R26" i="4"/>
  <c r="T26" i="4"/>
  <c r="U26" i="4"/>
  <c r="V26" i="4"/>
  <c r="A27" i="4"/>
  <c r="K27" i="4"/>
  <c r="L27" i="4"/>
  <c r="M27" i="4"/>
  <c r="N27" i="4"/>
  <c r="O27" i="4"/>
  <c r="P27" i="4"/>
  <c r="Q27" i="4"/>
  <c r="R27" i="4"/>
  <c r="T27" i="4"/>
  <c r="U27" i="4"/>
  <c r="V27" i="4"/>
  <c r="A28" i="4"/>
  <c r="K28" i="4"/>
  <c r="L28" i="4"/>
  <c r="M28" i="4"/>
  <c r="N28" i="4"/>
  <c r="O28" i="4"/>
  <c r="P28" i="4"/>
  <c r="Q28" i="4"/>
  <c r="R28" i="4"/>
  <c r="T28" i="4"/>
  <c r="U28" i="4"/>
  <c r="V28" i="4"/>
  <c r="A29" i="4"/>
  <c r="K29" i="4"/>
  <c r="L29" i="4"/>
  <c r="M29" i="4"/>
  <c r="N29" i="4"/>
  <c r="O29" i="4"/>
  <c r="P29" i="4"/>
  <c r="Q29" i="4"/>
  <c r="R29" i="4"/>
  <c r="T29" i="4"/>
  <c r="U29" i="4"/>
  <c r="V29" i="4"/>
  <c r="A30" i="4"/>
  <c r="K30" i="4"/>
  <c r="L30" i="4"/>
  <c r="M30" i="4"/>
  <c r="N30" i="4"/>
  <c r="O30" i="4"/>
  <c r="P30" i="4"/>
  <c r="Q30" i="4"/>
  <c r="R30" i="4"/>
  <c r="T30" i="4"/>
  <c r="U30" i="4"/>
  <c r="V30" i="4"/>
  <c r="A31" i="4"/>
  <c r="K31" i="4"/>
  <c r="L31" i="4"/>
  <c r="M31" i="4"/>
  <c r="N31" i="4"/>
  <c r="O31" i="4"/>
  <c r="P31" i="4"/>
  <c r="Q31" i="4"/>
  <c r="R31" i="4"/>
  <c r="T31" i="4"/>
  <c r="U31" i="4"/>
  <c r="V31" i="4"/>
  <c r="A32" i="4"/>
  <c r="K32" i="4"/>
  <c r="L32" i="4"/>
  <c r="M32" i="4"/>
  <c r="N32" i="4"/>
  <c r="O32" i="4"/>
  <c r="P32" i="4"/>
  <c r="Q32" i="4"/>
  <c r="R32" i="4"/>
  <c r="T32" i="4"/>
  <c r="U32" i="4"/>
  <c r="V32" i="4"/>
  <c r="A33" i="4"/>
  <c r="K33" i="4"/>
  <c r="L33" i="4"/>
  <c r="M33" i="4"/>
  <c r="N33" i="4"/>
  <c r="O33" i="4"/>
  <c r="P33" i="4"/>
  <c r="Q33" i="4"/>
  <c r="R33" i="4"/>
  <c r="T33" i="4"/>
  <c r="U33" i="4"/>
  <c r="V33" i="4"/>
  <c r="A34" i="4"/>
  <c r="K34" i="4"/>
  <c r="L34" i="4"/>
  <c r="M34" i="4"/>
  <c r="N34" i="4"/>
  <c r="O34" i="4"/>
  <c r="P34" i="4"/>
  <c r="Q34" i="4"/>
  <c r="R34" i="4"/>
  <c r="T34" i="4"/>
  <c r="U34" i="4"/>
  <c r="V34" i="4"/>
  <c r="A35" i="4"/>
  <c r="K35" i="4"/>
  <c r="L35" i="4"/>
  <c r="M35" i="4"/>
  <c r="N35" i="4"/>
  <c r="O35" i="4"/>
  <c r="P35" i="4"/>
  <c r="Q35" i="4"/>
  <c r="R35" i="4"/>
  <c r="T35" i="4"/>
  <c r="U35" i="4"/>
  <c r="V35" i="4"/>
  <c r="A36" i="4"/>
  <c r="K36" i="4"/>
  <c r="L36" i="4"/>
  <c r="M36" i="4"/>
  <c r="N36" i="4"/>
  <c r="O36" i="4"/>
  <c r="P36" i="4"/>
  <c r="Q36" i="4"/>
  <c r="R36" i="4"/>
  <c r="T36" i="4"/>
  <c r="U36" i="4"/>
  <c r="V36" i="4"/>
  <c r="A37" i="4"/>
  <c r="K37" i="4"/>
  <c r="L37" i="4"/>
  <c r="M37" i="4"/>
  <c r="N37" i="4"/>
  <c r="O37" i="4"/>
  <c r="P37" i="4"/>
  <c r="Q37" i="4"/>
  <c r="R37" i="4"/>
  <c r="T37" i="4"/>
  <c r="U37" i="4"/>
  <c r="V37" i="4"/>
  <c r="A38" i="4"/>
  <c r="K38" i="4"/>
  <c r="L38" i="4"/>
  <c r="M38" i="4"/>
  <c r="N38" i="4"/>
  <c r="O38" i="4"/>
  <c r="P38" i="4"/>
  <c r="Q38" i="4"/>
  <c r="R38" i="4"/>
  <c r="T38" i="4"/>
  <c r="U38" i="4"/>
  <c r="V38" i="4"/>
  <c r="A39" i="4"/>
  <c r="K39" i="4"/>
  <c r="L39" i="4"/>
  <c r="M39" i="4"/>
  <c r="N39" i="4"/>
  <c r="O39" i="4"/>
  <c r="P39" i="4"/>
  <c r="Q39" i="4"/>
  <c r="R39" i="4"/>
  <c r="T39" i="4"/>
  <c r="U39" i="4"/>
  <c r="V39" i="4"/>
  <c r="A40" i="4"/>
  <c r="K40" i="4"/>
  <c r="L40" i="4"/>
  <c r="M40" i="4"/>
  <c r="N40" i="4"/>
  <c r="O40" i="4"/>
  <c r="P40" i="4"/>
  <c r="Q40" i="4"/>
  <c r="R40" i="4"/>
  <c r="T40" i="4"/>
  <c r="U40" i="4"/>
  <c r="V40" i="4"/>
  <c r="A41" i="4"/>
  <c r="K41" i="4"/>
  <c r="L41" i="4"/>
  <c r="M41" i="4"/>
  <c r="N41" i="4"/>
  <c r="O41" i="4"/>
  <c r="P41" i="4"/>
  <c r="Q41" i="4"/>
  <c r="R41" i="4"/>
  <c r="T41" i="4"/>
  <c r="U41" i="4"/>
  <c r="V41" i="4"/>
  <c r="A42" i="4"/>
  <c r="K42" i="4"/>
  <c r="L42" i="4"/>
  <c r="M42" i="4"/>
  <c r="N42" i="4"/>
  <c r="O42" i="4"/>
  <c r="P42" i="4"/>
  <c r="Q42" i="4"/>
  <c r="R42" i="4"/>
  <c r="T42" i="4"/>
  <c r="U42" i="4"/>
  <c r="V42" i="4"/>
  <c r="A43" i="4"/>
  <c r="K43" i="4"/>
  <c r="L43" i="4"/>
  <c r="M43" i="4"/>
  <c r="N43" i="4"/>
  <c r="O43" i="4"/>
  <c r="P43" i="4"/>
  <c r="Q43" i="4"/>
  <c r="R43" i="4"/>
  <c r="T43" i="4"/>
  <c r="U43" i="4"/>
  <c r="V43" i="4"/>
  <c r="A44" i="4"/>
  <c r="K44" i="4"/>
  <c r="L44" i="4"/>
  <c r="M44" i="4"/>
  <c r="N44" i="4"/>
  <c r="O44" i="4"/>
  <c r="P44" i="4"/>
  <c r="Q44" i="4"/>
  <c r="R44" i="4"/>
  <c r="T44" i="4"/>
  <c r="U44" i="4"/>
  <c r="V44" i="4"/>
  <c r="A45" i="4"/>
  <c r="A3" i="2"/>
  <c r="H3" i="2"/>
  <c r="I3" i="2"/>
  <c r="A8" i="2"/>
  <c r="A9" i="2"/>
  <c r="A10" i="2"/>
  <c r="A11" i="2"/>
  <c r="A12" i="2"/>
  <c r="H12" i="2"/>
  <c r="H12" i="4" s="1"/>
  <c r="A13" i="2"/>
  <c r="H13" i="2"/>
  <c r="A14" i="2"/>
  <c r="H14" i="2"/>
  <c r="A15"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H52" i="2"/>
  <c r="F53" i="5" s="1"/>
  <c r="G56" i="1"/>
  <c r="K6" i="1" s="1"/>
  <c r="G57" i="1"/>
  <c r="K7" i="1" s="1"/>
  <c r="H9" i="2" s="1"/>
  <c r="K9" i="2" s="1"/>
  <c r="G58" i="1"/>
  <c r="K8" i="1" s="1"/>
  <c r="G59" i="1"/>
  <c r="K9" i="1" s="1"/>
  <c r="G60" i="1"/>
  <c r="G61" i="1"/>
  <c r="G62" i="1"/>
  <c r="G63" i="1"/>
  <c r="G64" i="1"/>
  <c r="K18" i="1" s="1"/>
  <c r="G65" i="1"/>
  <c r="K19" i="1" s="1"/>
  <c r="H22" i="2" s="1"/>
  <c r="M22" i="2" s="1"/>
  <c r="Q23" i="5" s="1"/>
  <c r="S23" i="5" s="1"/>
  <c r="G66" i="1"/>
  <c r="K20" i="1" s="1"/>
  <c r="H23" i="2" s="1"/>
  <c r="L23" i="2" s="1"/>
  <c r="N24" i="5" s="1"/>
  <c r="P24" i="5" s="1"/>
  <c r="G67" i="1"/>
  <c r="K21" i="1" s="1"/>
  <c r="H24" i="2" s="1"/>
  <c r="S24" i="2" s="1"/>
  <c r="AI25" i="5" s="1"/>
  <c r="AK25" i="5" s="1"/>
  <c r="G68" i="1"/>
  <c r="K22" i="1" s="1"/>
  <c r="H25" i="2" s="1"/>
  <c r="K25" i="2" s="1"/>
  <c r="K26" i="5" s="1"/>
  <c r="M26" i="5" s="1"/>
  <c r="G69" i="1"/>
  <c r="K23" i="1" s="1"/>
  <c r="H26" i="2" s="1"/>
  <c r="N26" i="2" s="1"/>
  <c r="T27" i="5" s="1"/>
  <c r="V27" i="5" s="1"/>
  <c r="G70" i="1"/>
  <c r="K24" i="1" s="1"/>
  <c r="H27" i="2" s="1"/>
  <c r="O27" i="2" s="1"/>
  <c r="W28" i="5" s="1"/>
  <c r="Y28" i="5" s="1"/>
  <c r="G71" i="1"/>
  <c r="K25" i="1" s="1"/>
  <c r="H28" i="2" s="1"/>
  <c r="G72" i="1"/>
  <c r="K26" i="1" s="1"/>
  <c r="H29" i="2" s="1"/>
  <c r="S29" i="2" s="1"/>
  <c r="AI30" i="5" s="1"/>
  <c r="AK30" i="5" s="1"/>
  <c r="G73" i="1"/>
  <c r="K27" i="1" s="1"/>
  <c r="H30" i="2" s="1"/>
  <c r="K30" i="2" s="1"/>
  <c r="K31" i="5" s="1"/>
  <c r="M31" i="5" s="1"/>
  <c r="G74" i="1"/>
  <c r="K28" i="1" s="1"/>
  <c r="H31" i="2" s="1"/>
  <c r="G75" i="1"/>
  <c r="K29" i="1" s="1"/>
  <c r="H32" i="2" s="1"/>
  <c r="M32" i="2" s="1"/>
  <c r="Q33" i="5" s="1"/>
  <c r="S33" i="5" s="1"/>
  <c r="G76" i="1"/>
  <c r="K30" i="1" s="1"/>
  <c r="H33" i="2" s="1"/>
  <c r="M33" i="2" s="1"/>
  <c r="Q34" i="5" s="1"/>
  <c r="S34" i="5" s="1"/>
  <c r="G77" i="1"/>
  <c r="K31" i="1" s="1"/>
  <c r="H34" i="2" s="1"/>
  <c r="G78" i="1"/>
  <c r="K32" i="1" s="1"/>
  <c r="H35" i="2" s="1"/>
  <c r="G79" i="1"/>
  <c r="K33" i="1" s="1"/>
  <c r="H36" i="2" s="1"/>
  <c r="O36" i="2" s="1"/>
  <c r="W37" i="5" s="1"/>
  <c r="Y37" i="5" s="1"/>
  <c r="G80" i="1"/>
  <c r="K34" i="1" s="1"/>
  <c r="H37" i="2" s="1"/>
  <c r="S37" i="2" s="1"/>
  <c r="AI38" i="5" s="1"/>
  <c r="AK38" i="5" s="1"/>
  <c r="G81" i="1"/>
  <c r="K35" i="1" s="1"/>
  <c r="H38" i="2" s="1"/>
  <c r="G82" i="1"/>
  <c r="K36" i="1" s="1"/>
  <c r="H39" i="2" s="1"/>
  <c r="P39" i="2" s="1"/>
  <c r="Z40" i="5" s="1"/>
  <c r="AB40" i="5" s="1"/>
  <c r="G83" i="1"/>
  <c r="K37" i="1" s="1"/>
  <c r="H40" i="2" s="1"/>
  <c r="Q40" i="2" s="1"/>
  <c r="AC41" i="5" s="1"/>
  <c r="AE41" i="5" s="1"/>
  <c r="G84" i="1"/>
  <c r="K38" i="1" s="1"/>
  <c r="H41" i="2" s="1"/>
  <c r="G85" i="1"/>
  <c r="K39" i="1" s="1"/>
  <c r="H42" i="2" s="1"/>
  <c r="U42" i="2" s="1"/>
  <c r="AO43" i="5" s="1"/>
  <c r="AQ43" i="5" s="1"/>
  <c r="G86" i="1"/>
  <c r="G87" i="1"/>
  <c r="K41" i="1" s="1"/>
  <c r="H44" i="2" s="1"/>
  <c r="F45" i="5" s="1"/>
  <c r="G45" i="5" s="1"/>
  <c r="G88" i="1"/>
  <c r="K42" i="1" s="1"/>
  <c r="H45" i="2" s="1"/>
  <c r="F46" i="5" s="1"/>
  <c r="G46" i="5" s="1"/>
  <c r="K40" i="1" l="1"/>
  <c r="H43" i="2" s="1"/>
  <c r="R50" i="5"/>
  <c r="N48" i="4" s="1"/>
  <c r="N45" i="4"/>
  <c r="H50" i="4"/>
  <c r="N13" i="2"/>
  <c r="R13" i="2"/>
  <c r="J13" i="2"/>
  <c r="H14" i="5" s="1"/>
  <c r="J14" i="5" s="1"/>
  <c r="L13" i="2"/>
  <c r="P13" i="2"/>
  <c r="T13" i="2"/>
  <c r="AL14" i="5" s="1"/>
  <c r="M13" i="2"/>
  <c r="U13" i="2"/>
  <c r="K13" i="2"/>
  <c r="O13" i="2"/>
  <c r="S13" i="2"/>
  <c r="Q13" i="2"/>
  <c r="N14" i="2"/>
  <c r="R14" i="2"/>
  <c r="J14" i="2"/>
  <c r="H15" i="5" s="1"/>
  <c r="J15" i="5" s="1"/>
  <c r="L14" i="2"/>
  <c r="P14" i="2"/>
  <c r="T14" i="2"/>
  <c r="AL15" i="5" s="1"/>
  <c r="Q14" i="2"/>
  <c r="K14" i="2"/>
  <c r="O14" i="2"/>
  <c r="S14" i="2"/>
  <c r="M14" i="2"/>
  <c r="U14" i="2"/>
  <c r="N12" i="2"/>
  <c r="R12" i="2"/>
  <c r="J12" i="2"/>
  <c r="H13" i="5" s="1"/>
  <c r="J13" i="5" s="1"/>
  <c r="L12" i="2"/>
  <c r="P12" i="2"/>
  <c r="T12" i="2"/>
  <c r="AL13" i="5" s="1"/>
  <c r="K12" i="2"/>
  <c r="O12" i="2"/>
  <c r="S12" i="2"/>
  <c r="M12" i="2"/>
  <c r="Q12" i="2"/>
  <c r="U12" i="2"/>
  <c r="AF16" i="5"/>
  <c r="AH16" i="5" s="1"/>
  <c r="F32" i="5"/>
  <c r="U31" i="2"/>
  <c r="AO32" i="5" s="1"/>
  <c r="AQ32" i="5" s="1"/>
  <c r="H30" i="4"/>
  <c r="L62" i="18" s="1"/>
  <c r="J31" i="2"/>
  <c r="H32" i="5" s="1"/>
  <c r="J32" i="5" s="1"/>
  <c r="K17" i="1"/>
  <c r="H20" i="2" s="1"/>
  <c r="M29" i="2"/>
  <c r="Q30" i="5" s="1"/>
  <c r="S30" i="5" s="1"/>
  <c r="H32" i="4"/>
  <c r="L64" i="18" s="1"/>
  <c r="H14" i="4"/>
  <c r="N40" i="2"/>
  <c r="T41" i="5" s="1"/>
  <c r="V41" i="5" s="1"/>
  <c r="U35" i="2"/>
  <c r="AO36" i="5" s="1"/>
  <c r="AQ36" i="5" s="1"/>
  <c r="T35" i="2"/>
  <c r="AL36" i="5" s="1"/>
  <c r="AN36" i="5" s="1"/>
  <c r="U29" i="2"/>
  <c r="AO30" i="5" s="1"/>
  <c r="AQ30" i="5" s="1"/>
  <c r="H28" i="4"/>
  <c r="L60" i="18" s="1"/>
  <c r="T29" i="2"/>
  <c r="AL30" i="5" s="1"/>
  <c r="AN30" i="5" s="1"/>
  <c r="U23" i="2"/>
  <c r="AO24" i="5" s="1"/>
  <c r="AQ24" i="5" s="1"/>
  <c r="N23" i="2"/>
  <c r="T24" i="5" s="1"/>
  <c r="V24" i="5" s="1"/>
  <c r="O40" i="2"/>
  <c r="W41" i="5" s="1"/>
  <c r="Y41" i="5" s="1"/>
  <c r="K45" i="2"/>
  <c r="K46" i="5" s="1"/>
  <c r="M46" i="5" s="1"/>
  <c r="R45" i="2"/>
  <c r="T45" i="2"/>
  <c r="AL46" i="5" s="1"/>
  <c r="AN46" i="5" s="1"/>
  <c r="P45" i="2"/>
  <c r="Z46" i="5" s="1"/>
  <c r="AB46" i="5" s="1"/>
  <c r="S45" i="2"/>
  <c r="AI46" i="5" s="1"/>
  <c r="AK46" i="5" s="1"/>
  <c r="K36" i="2"/>
  <c r="K37" i="5" s="1"/>
  <c r="M37" i="5" s="1"/>
  <c r="P30" i="2"/>
  <c r="Z31" i="5" s="1"/>
  <c r="AB31" i="5" s="1"/>
  <c r="R30" i="2"/>
  <c r="N30" i="2"/>
  <c r="T31" i="5" s="1"/>
  <c r="V31" i="5" s="1"/>
  <c r="R31" i="2"/>
  <c r="R44" i="2"/>
  <c r="J44" i="2"/>
  <c r="H45" i="5" s="1"/>
  <c r="J45" i="5" s="1"/>
  <c r="T25" i="2"/>
  <c r="AL26" i="5" s="1"/>
  <c r="AN26" i="5" s="1"/>
  <c r="J24" i="2"/>
  <c r="H25" i="5" s="1"/>
  <c r="J25" i="5" s="1"/>
  <c r="K44" i="2"/>
  <c r="K45" i="5" s="1"/>
  <c r="M45" i="5" s="1"/>
  <c r="O31" i="2"/>
  <c r="W32" i="5" s="1"/>
  <c r="Y32" i="5" s="1"/>
  <c r="K34" i="2"/>
  <c r="K35" i="5" s="1"/>
  <c r="M35" i="5" s="1"/>
  <c r="P34" i="2"/>
  <c r="Z35" i="5" s="1"/>
  <c r="AB35" i="5" s="1"/>
  <c r="L37" i="2"/>
  <c r="N38" i="5" s="1"/>
  <c r="P38" i="5" s="1"/>
  <c r="Q44" i="2"/>
  <c r="AC45" i="5" s="1"/>
  <c r="AE45" i="5" s="1"/>
  <c r="H43" i="4"/>
  <c r="L78" i="18" s="1"/>
  <c r="H44" i="4"/>
  <c r="L79" i="18" s="1"/>
  <c r="L44" i="2"/>
  <c r="N45" i="5" s="1"/>
  <c r="P45" i="5" s="1"/>
  <c r="M37" i="2"/>
  <c r="Q38" i="5" s="1"/>
  <c r="S38" i="5" s="1"/>
  <c r="P36" i="2"/>
  <c r="Z37" i="5" s="1"/>
  <c r="AB37" i="5" s="1"/>
  <c r="N31" i="2"/>
  <c r="T32" i="5" s="1"/>
  <c r="V32" i="5" s="1"/>
  <c r="M31" i="2"/>
  <c r="Q32" i="5" s="1"/>
  <c r="S32" i="5" s="1"/>
  <c r="U30" i="2"/>
  <c r="AO31" i="5" s="1"/>
  <c r="AQ31" i="5" s="1"/>
  <c r="J29" i="2"/>
  <c r="H30" i="5" s="1"/>
  <c r="J30" i="5" s="1"/>
  <c r="M44" i="2"/>
  <c r="Q45" i="5" s="1"/>
  <c r="S45" i="5" s="1"/>
  <c r="N45" i="2"/>
  <c r="T46" i="5" s="1"/>
  <c r="V46" i="5" s="1"/>
  <c r="T30" i="2"/>
  <c r="AL31" i="5" s="1"/>
  <c r="AN31" i="5" s="1"/>
  <c r="Q27" i="2"/>
  <c r="AC28" i="5" s="1"/>
  <c r="AE28" i="5" s="1"/>
  <c r="T44" i="2"/>
  <c r="AL45" i="5" s="1"/>
  <c r="AN45" i="5" s="1"/>
  <c r="J36" i="2"/>
  <c r="H37" i="5" s="1"/>
  <c r="J37" i="5" s="1"/>
  <c r="P44" i="2"/>
  <c r="Z45" i="5" s="1"/>
  <c r="AB45" i="5" s="1"/>
  <c r="T31" i="2"/>
  <c r="AL32" i="5" s="1"/>
  <c r="AN32" i="5" s="1"/>
  <c r="O42" i="2"/>
  <c r="W43" i="5" s="1"/>
  <c r="Y43" i="5" s="1"/>
  <c r="M25" i="2"/>
  <c r="Q26" i="5" s="1"/>
  <c r="S26" i="5" s="1"/>
  <c r="T32" i="2"/>
  <c r="AL33" i="5" s="1"/>
  <c r="AN33" i="5" s="1"/>
  <c r="H13" i="4"/>
  <c r="Q31" i="2"/>
  <c r="AC32" i="5" s="1"/>
  <c r="AE32" i="5" s="1"/>
  <c r="O44" i="2"/>
  <c r="W45" i="5" s="1"/>
  <c r="Y45" i="5" s="1"/>
  <c r="U44" i="2"/>
  <c r="AO45" i="5" s="1"/>
  <c r="AQ45" i="5" s="1"/>
  <c r="N44" i="2"/>
  <c r="T45" i="5" s="1"/>
  <c r="V45" i="5" s="1"/>
  <c r="J45" i="2"/>
  <c r="H46" i="5" s="1"/>
  <c r="J46" i="5" s="1"/>
  <c r="R34" i="2"/>
  <c r="S31" i="2"/>
  <c r="AI32" i="5" s="1"/>
  <c r="AK32" i="5" s="1"/>
  <c r="L31" i="2"/>
  <c r="N32" i="5" s="1"/>
  <c r="P32" i="5" s="1"/>
  <c r="F39" i="5"/>
  <c r="R38" i="2"/>
  <c r="P38" i="2"/>
  <c r="Z39" i="5" s="1"/>
  <c r="AB39" i="5" s="1"/>
  <c r="S38" i="2"/>
  <c r="AI39" i="5" s="1"/>
  <c r="AK39" i="5" s="1"/>
  <c r="M38" i="2"/>
  <c r="Q39" i="5" s="1"/>
  <c r="S39" i="5" s="1"/>
  <c r="J38" i="2"/>
  <c r="H39" i="5" s="1"/>
  <c r="J39" i="5" s="1"/>
  <c r="L38" i="2"/>
  <c r="N39" i="5" s="1"/>
  <c r="P39" i="5" s="1"/>
  <c r="T38" i="2"/>
  <c r="AL39" i="5" s="1"/>
  <c r="AN39" i="5" s="1"/>
  <c r="K38" i="2"/>
  <c r="K39" i="5" s="1"/>
  <c r="M39" i="5" s="1"/>
  <c r="N38" i="2"/>
  <c r="T39" i="5" s="1"/>
  <c r="V39" i="5" s="1"/>
  <c r="H37" i="4"/>
  <c r="L69" i="18" s="1"/>
  <c r="O38" i="2"/>
  <c r="W39" i="5" s="1"/>
  <c r="Y39" i="5" s="1"/>
  <c r="Q38" i="2"/>
  <c r="AC39" i="5" s="1"/>
  <c r="AE39" i="5" s="1"/>
  <c r="U38" i="2"/>
  <c r="AO39" i="5" s="1"/>
  <c r="AQ39" i="5" s="1"/>
  <c r="N22" i="2"/>
  <c r="T23" i="5" s="1"/>
  <c r="V23" i="5" s="1"/>
  <c r="P22" i="2"/>
  <c r="Z23" i="5" s="1"/>
  <c r="AB23" i="5" s="1"/>
  <c r="T22" i="2"/>
  <c r="AL23" i="5" s="1"/>
  <c r="AN23" i="5" s="1"/>
  <c r="J22" i="2"/>
  <c r="H23" i="5" s="1"/>
  <c r="J23" i="5" s="1"/>
  <c r="S22" i="2"/>
  <c r="AI23" i="5" s="1"/>
  <c r="AK23" i="5" s="1"/>
  <c r="O41" i="2"/>
  <c r="W42" i="5" s="1"/>
  <c r="Y42" i="5" s="1"/>
  <c r="P41" i="2"/>
  <c r="Z42" i="5" s="1"/>
  <c r="AB42" i="5" s="1"/>
  <c r="U41" i="2"/>
  <c r="AO42" i="5" s="1"/>
  <c r="AQ42" i="5" s="1"/>
  <c r="N41" i="2"/>
  <c r="T42" i="5" s="1"/>
  <c r="V42" i="5" s="1"/>
  <c r="R41" i="2"/>
  <c r="M41" i="2"/>
  <c r="Q42" i="5" s="1"/>
  <c r="S42" i="5" s="1"/>
  <c r="K41" i="2"/>
  <c r="K42" i="5" s="1"/>
  <c r="M42" i="5" s="1"/>
  <c r="F43" i="5"/>
  <c r="G43" i="5" s="1"/>
  <c r="J42" i="2"/>
  <c r="H43" i="5" s="1"/>
  <c r="J43" i="5" s="1"/>
  <c r="H41" i="4"/>
  <c r="L73" i="18" s="1"/>
  <c r="K42" i="2"/>
  <c r="K43" i="5" s="1"/>
  <c r="M43" i="5" s="1"/>
  <c r="F33" i="5"/>
  <c r="J32" i="2"/>
  <c r="H33" i="5" s="1"/>
  <c r="J33" i="5" s="1"/>
  <c r="Q32" i="2"/>
  <c r="AC33" i="5" s="1"/>
  <c r="AE33" i="5" s="1"/>
  <c r="S32" i="2"/>
  <c r="AI33" i="5" s="1"/>
  <c r="AK33" i="5" s="1"/>
  <c r="N28" i="2"/>
  <c r="T29" i="5" s="1"/>
  <c r="V29" i="5" s="1"/>
  <c r="L28" i="2"/>
  <c r="N29" i="5" s="1"/>
  <c r="P29" i="5" s="1"/>
  <c r="R28" i="2"/>
  <c r="T28" i="2"/>
  <c r="AL29" i="5" s="1"/>
  <c r="AN29" i="5" s="1"/>
  <c r="F26" i="5"/>
  <c r="S25" i="2"/>
  <c r="AI26" i="5" s="1"/>
  <c r="AK26" i="5" s="1"/>
  <c r="R25" i="2"/>
  <c r="Q25" i="2"/>
  <c r="AC26" i="5" s="1"/>
  <c r="AE26" i="5" s="1"/>
  <c r="H24" i="4"/>
  <c r="L56" i="18" s="1"/>
  <c r="J25" i="2"/>
  <c r="H26" i="5" s="1"/>
  <c r="J26" i="5" s="1"/>
  <c r="O26" i="2"/>
  <c r="W27" i="5" s="1"/>
  <c r="Y27" i="5" s="1"/>
  <c r="M26" i="2"/>
  <c r="Q27" i="5" s="1"/>
  <c r="S27" i="5" s="1"/>
  <c r="R42" i="2"/>
  <c r="T42" i="2"/>
  <c r="AL43" i="5" s="1"/>
  <c r="AN43" i="5" s="1"/>
  <c r="K26" i="2"/>
  <c r="K27" i="5" s="1"/>
  <c r="M27" i="5" s="1"/>
  <c r="K32" i="2"/>
  <c r="K33" i="5" s="1"/>
  <c r="M33" i="5" s="1"/>
  <c r="N32" i="2"/>
  <c r="T33" i="5" s="1"/>
  <c r="V33" i="5" s="1"/>
  <c r="L25" i="2"/>
  <c r="N26" i="5" s="1"/>
  <c r="P26" i="5" s="1"/>
  <c r="N25" i="2"/>
  <c r="T26" i="5" s="1"/>
  <c r="V26" i="5" s="1"/>
  <c r="O28" i="2"/>
  <c r="W29" i="5" s="1"/>
  <c r="Y29" i="5" s="1"/>
  <c r="M24" i="2"/>
  <c r="Q25" i="5" s="1"/>
  <c r="S25" i="5" s="1"/>
  <c r="P24" i="2"/>
  <c r="Z25" i="5" s="1"/>
  <c r="AB25" i="5" s="1"/>
  <c r="Q24" i="2"/>
  <c r="AC25" i="5" s="1"/>
  <c r="AE25" i="5" s="1"/>
  <c r="H21" i="2"/>
  <c r="F35" i="5"/>
  <c r="N34" i="2"/>
  <c r="T35" i="5" s="1"/>
  <c r="V35" i="5" s="1"/>
  <c r="T34" i="2"/>
  <c r="AL35" i="5" s="1"/>
  <c r="AN35" i="5" s="1"/>
  <c r="J34" i="2"/>
  <c r="H35" i="5" s="1"/>
  <c r="J35" i="5" s="1"/>
  <c r="U26" i="2"/>
  <c r="AO27" i="5" s="1"/>
  <c r="AQ27" i="5" s="1"/>
  <c r="M34" i="2"/>
  <c r="Q35" i="5" s="1"/>
  <c r="S35" i="5" s="1"/>
  <c r="P42" i="2"/>
  <c r="Z43" i="5" s="1"/>
  <c r="AB43" i="5" s="1"/>
  <c r="L26" i="2"/>
  <c r="N27" i="5" s="1"/>
  <c r="P27" i="5" s="1"/>
  <c r="R26" i="2"/>
  <c r="S34" i="2"/>
  <c r="AI35" i="5" s="1"/>
  <c r="AK35" i="5" s="1"/>
  <c r="L34" i="2"/>
  <c r="N35" i="5" s="1"/>
  <c r="P35" i="5" s="1"/>
  <c r="H36" i="4"/>
  <c r="L68" i="18" s="1"/>
  <c r="P32" i="2"/>
  <c r="Z33" i="5" s="1"/>
  <c r="AB33" i="5" s="1"/>
  <c r="P25" i="2"/>
  <c r="Z26" i="5" s="1"/>
  <c r="AB26" i="5" s="1"/>
  <c r="K24" i="2"/>
  <c r="K25" i="5" s="1"/>
  <c r="M25" i="5" s="1"/>
  <c r="U28" i="2"/>
  <c r="AO29" i="5" s="1"/>
  <c r="AQ29" i="5" s="1"/>
  <c r="F37" i="5"/>
  <c r="M36" i="2"/>
  <c r="Q37" i="5" s="1"/>
  <c r="S37" i="5" s="1"/>
  <c r="S36" i="2"/>
  <c r="AI37" i="5" s="1"/>
  <c r="AK37" i="5" s="1"/>
  <c r="H35" i="4"/>
  <c r="L67" i="18" s="1"/>
  <c r="Q36" i="2"/>
  <c r="AC37" i="5" s="1"/>
  <c r="AE37" i="5" s="1"/>
  <c r="T36" i="2"/>
  <c r="AL37" i="5" s="1"/>
  <c r="AN37" i="5" s="1"/>
  <c r="F31" i="5"/>
  <c r="L30" i="2"/>
  <c r="N31" i="5" s="1"/>
  <c r="P31" i="5" s="1"/>
  <c r="O30" i="2"/>
  <c r="W31" i="5" s="1"/>
  <c r="Y31" i="5" s="1"/>
  <c r="M30" i="2"/>
  <c r="Q31" i="5" s="1"/>
  <c r="S31" i="5" s="1"/>
  <c r="Q30" i="2"/>
  <c r="AC31" i="5" s="1"/>
  <c r="AE31" i="5" s="1"/>
  <c r="J27" i="2"/>
  <c r="H28" i="5" s="1"/>
  <c r="J28" i="5" s="1"/>
  <c r="U27" i="2"/>
  <c r="AO28" i="5" s="1"/>
  <c r="AQ28" i="5" s="1"/>
  <c r="F12" i="5"/>
  <c r="G12" i="5" s="1"/>
  <c r="H11" i="2"/>
  <c r="U34" i="2"/>
  <c r="AO35" i="5" s="1"/>
  <c r="AQ35" i="5" s="1"/>
  <c r="M42" i="2"/>
  <c r="Q43" i="5" s="1"/>
  <c r="S43" i="5" s="1"/>
  <c r="S42" i="2"/>
  <c r="AI43" i="5" s="1"/>
  <c r="AK43" i="5" s="1"/>
  <c r="L42" i="2"/>
  <c r="N43" i="5" s="1"/>
  <c r="P43" i="5" s="1"/>
  <c r="S30" i="2"/>
  <c r="AI31" i="5" s="1"/>
  <c r="AK31" i="5" s="1"/>
  <c r="H29" i="4"/>
  <c r="L61" i="18" s="1"/>
  <c r="Q26" i="2"/>
  <c r="AC27" i="5" s="1"/>
  <c r="AE27" i="5" s="1"/>
  <c r="H25" i="4"/>
  <c r="L57" i="18" s="1"/>
  <c r="O34" i="2"/>
  <c r="W35" i="5" s="1"/>
  <c r="Y35" i="5" s="1"/>
  <c r="H33" i="4"/>
  <c r="L65" i="18" s="1"/>
  <c r="U32" i="2"/>
  <c r="AO33" i="5" s="1"/>
  <c r="AQ33" i="5" s="1"/>
  <c r="U25" i="2"/>
  <c r="AO26" i="5" s="1"/>
  <c r="AQ26" i="5" s="1"/>
  <c r="O25" i="2"/>
  <c r="W26" i="5" s="1"/>
  <c r="Y26" i="5" s="1"/>
  <c r="H27" i="4"/>
  <c r="L59" i="18" s="1"/>
  <c r="R36" i="2"/>
  <c r="Q35" i="2"/>
  <c r="AC36" i="5" s="1"/>
  <c r="AE36" i="5" s="1"/>
  <c r="N35" i="2"/>
  <c r="T36" i="5" s="1"/>
  <c r="V36" i="5" s="1"/>
  <c r="K35" i="2"/>
  <c r="K36" i="5" s="1"/>
  <c r="M36" i="5" s="1"/>
  <c r="J33" i="2"/>
  <c r="H34" i="5" s="1"/>
  <c r="J34" i="5" s="1"/>
  <c r="P33" i="2"/>
  <c r="Z34" i="5" s="1"/>
  <c r="AB34" i="5" s="1"/>
  <c r="J23" i="2"/>
  <c r="H24" i="5" s="1"/>
  <c r="J24" i="5" s="1"/>
  <c r="S23" i="2"/>
  <c r="AI24" i="5" s="1"/>
  <c r="AK24" i="5" s="1"/>
  <c r="J30" i="2"/>
  <c r="M45" i="2"/>
  <c r="Q46" i="5" s="1"/>
  <c r="S46" i="5" s="1"/>
  <c r="O45" i="2"/>
  <c r="W46" i="5" s="1"/>
  <c r="Y46" i="5" s="1"/>
  <c r="L45" i="2"/>
  <c r="N46" i="5" s="1"/>
  <c r="P46" i="5" s="1"/>
  <c r="Q45" i="2"/>
  <c r="AC46" i="5" s="1"/>
  <c r="AE46" i="5" s="1"/>
  <c r="S44" i="2"/>
  <c r="AI45" i="5" s="1"/>
  <c r="AK45" i="5" s="1"/>
  <c r="F40" i="5"/>
  <c r="N39" i="2"/>
  <c r="T40" i="5" s="1"/>
  <c r="V40" i="5" s="1"/>
  <c r="S39" i="2"/>
  <c r="AI40" i="5" s="1"/>
  <c r="AK40" i="5" s="1"/>
  <c r="M39" i="2"/>
  <c r="Q40" i="5" s="1"/>
  <c r="S40" i="5" s="1"/>
  <c r="O39" i="2"/>
  <c r="W40" i="5" s="1"/>
  <c r="Y40" i="5" s="1"/>
  <c r="T39" i="2"/>
  <c r="AL40" i="5" s="1"/>
  <c r="AN40" i="5" s="1"/>
  <c r="H38" i="4"/>
  <c r="L70" i="18" s="1"/>
  <c r="F24" i="5"/>
  <c r="K23" i="2"/>
  <c r="K24" i="5" s="1"/>
  <c r="M24" i="5" s="1"/>
  <c r="M23" i="2"/>
  <c r="Q24" i="5" s="1"/>
  <c r="S24" i="5" s="1"/>
  <c r="P23" i="2"/>
  <c r="Z24" i="5" s="1"/>
  <c r="AB24" i="5" s="1"/>
  <c r="O23" i="2"/>
  <c r="W24" i="5" s="1"/>
  <c r="Y24" i="5" s="1"/>
  <c r="Q23" i="2"/>
  <c r="AC24" i="5" s="1"/>
  <c r="AE24" i="5" s="1"/>
  <c r="R23" i="2"/>
  <c r="T23" i="2"/>
  <c r="F38" i="5"/>
  <c r="K37" i="2"/>
  <c r="K38" i="5" s="1"/>
  <c r="M38" i="5" s="1"/>
  <c r="U37" i="2"/>
  <c r="AO38" i="5" s="1"/>
  <c r="AQ38" i="5" s="1"/>
  <c r="Q37" i="2"/>
  <c r="AC38" i="5" s="1"/>
  <c r="AE38" i="5" s="1"/>
  <c r="P37" i="2"/>
  <c r="Z38" i="5" s="1"/>
  <c r="AB38" i="5" s="1"/>
  <c r="O37" i="2"/>
  <c r="W38" i="5" s="1"/>
  <c r="Y38" i="5" s="1"/>
  <c r="N37" i="2"/>
  <c r="T38" i="5" s="1"/>
  <c r="V38" i="5" s="1"/>
  <c r="F41" i="5"/>
  <c r="K40" i="2"/>
  <c r="K41" i="5" s="1"/>
  <c r="M41" i="5" s="1"/>
  <c r="H39" i="4"/>
  <c r="L71" i="18" s="1"/>
  <c r="R40" i="2"/>
  <c r="P40" i="2"/>
  <c r="Z41" i="5" s="1"/>
  <c r="AB41" i="5" s="1"/>
  <c r="S40" i="2"/>
  <c r="AI41" i="5" s="1"/>
  <c r="AK41" i="5" s="1"/>
  <c r="J40" i="2"/>
  <c r="M40" i="2"/>
  <c r="Q41" i="5" s="1"/>
  <c r="S41" i="5" s="1"/>
  <c r="Q39" i="2"/>
  <c r="AC40" i="5" s="1"/>
  <c r="AE40" i="5" s="1"/>
  <c r="H22" i="4"/>
  <c r="L54" i="18" s="1"/>
  <c r="L40" i="2"/>
  <c r="N41" i="5" s="1"/>
  <c r="P41" i="5" s="1"/>
  <c r="R37" i="2"/>
  <c r="T33" i="2"/>
  <c r="AL34" i="5" s="1"/>
  <c r="AN34" i="5" s="1"/>
  <c r="R35" i="2"/>
  <c r="F29" i="5"/>
  <c r="J28" i="2"/>
  <c r="H29" i="5" s="1"/>
  <c r="J29" i="5" s="1"/>
  <c r="M28" i="2"/>
  <c r="Q29" i="5" s="1"/>
  <c r="S29" i="5" s="1"/>
  <c r="P28" i="2"/>
  <c r="Z29" i="5" s="1"/>
  <c r="AB29" i="5" s="1"/>
  <c r="S28" i="2"/>
  <c r="AI29" i="5" s="1"/>
  <c r="AK29" i="5" s="1"/>
  <c r="Q28" i="2"/>
  <c r="AC29" i="5" s="1"/>
  <c r="AE29" i="5" s="1"/>
  <c r="K28" i="2"/>
  <c r="K29" i="5" s="1"/>
  <c r="M29" i="5" s="1"/>
  <c r="F25" i="5"/>
  <c r="N24" i="2"/>
  <c r="T25" i="5" s="1"/>
  <c r="V25" i="5" s="1"/>
  <c r="U24" i="2"/>
  <c r="AO25" i="5" s="1"/>
  <c r="AQ25" i="5" s="1"/>
  <c r="L24" i="2"/>
  <c r="H23" i="4"/>
  <c r="L55" i="18" s="1"/>
  <c r="R24" i="2"/>
  <c r="O24" i="2"/>
  <c r="W25" i="5" s="1"/>
  <c r="Y25" i="5" s="1"/>
  <c r="T24" i="2"/>
  <c r="K39" i="2"/>
  <c r="K40" i="5" s="1"/>
  <c r="M40" i="5" s="1"/>
  <c r="F30" i="5"/>
  <c r="P29" i="2"/>
  <c r="Z30" i="5" s="1"/>
  <c r="AB30" i="5" s="1"/>
  <c r="L29" i="2"/>
  <c r="N30" i="5" s="1"/>
  <c r="P30" i="5" s="1"/>
  <c r="K29" i="2"/>
  <c r="N29" i="2"/>
  <c r="T30" i="5" s="1"/>
  <c r="V30" i="5" s="1"/>
  <c r="R29" i="2"/>
  <c r="Q29" i="2"/>
  <c r="AC30" i="5" s="1"/>
  <c r="AE30" i="5" s="1"/>
  <c r="O29" i="2"/>
  <c r="W30" i="5" s="1"/>
  <c r="Y30" i="5" s="1"/>
  <c r="F28" i="5"/>
  <c r="R27" i="2"/>
  <c r="K27" i="2"/>
  <c r="K28" i="5" s="1"/>
  <c r="M28" i="5" s="1"/>
  <c r="H26" i="4"/>
  <c r="L58" i="18" s="1"/>
  <c r="L27" i="2"/>
  <c r="N28" i="5" s="1"/>
  <c r="P28" i="5" s="1"/>
  <c r="N27" i="2"/>
  <c r="T28" i="5" s="1"/>
  <c r="V28" i="5" s="1"/>
  <c r="S27" i="2"/>
  <c r="AI28" i="5" s="1"/>
  <c r="AK28" i="5" s="1"/>
  <c r="M27" i="2"/>
  <c r="Q28" i="5" s="1"/>
  <c r="S28" i="5" s="1"/>
  <c r="P27" i="2"/>
  <c r="Z28" i="5" s="1"/>
  <c r="AB28" i="5" s="1"/>
  <c r="F11" i="5"/>
  <c r="G11" i="5" s="1"/>
  <c r="H10" i="2"/>
  <c r="F34" i="5"/>
  <c r="O33" i="2"/>
  <c r="W34" i="5" s="1"/>
  <c r="Y34" i="5" s="1"/>
  <c r="N33" i="2"/>
  <c r="T34" i="5" s="1"/>
  <c r="V34" i="5" s="1"/>
  <c r="Q33" i="2"/>
  <c r="AC34" i="5" s="1"/>
  <c r="AE34" i="5" s="1"/>
  <c r="S33" i="2"/>
  <c r="AI34" i="5" s="1"/>
  <c r="AK34" i="5" s="1"/>
  <c r="R33" i="2"/>
  <c r="L33" i="2"/>
  <c r="N34" i="5" s="1"/>
  <c r="P34" i="5" s="1"/>
  <c r="L39" i="2"/>
  <c r="N40" i="5" s="1"/>
  <c r="P40" i="5" s="1"/>
  <c r="U39" i="2"/>
  <c r="AO40" i="5" s="1"/>
  <c r="AQ40" i="5" s="1"/>
  <c r="T27" i="2"/>
  <c r="AL28" i="5" s="1"/>
  <c r="AN28" i="5" s="1"/>
  <c r="T40" i="2"/>
  <c r="AL41" i="5" s="1"/>
  <c r="AN41" i="5" s="1"/>
  <c r="U40" i="2"/>
  <c r="AO41" i="5" s="1"/>
  <c r="AQ41" i="5" s="1"/>
  <c r="T37" i="2"/>
  <c r="AL38" i="5" s="1"/>
  <c r="AN38" i="5" s="1"/>
  <c r="J37" i="2"/>
  <c r="U33" i="2"/>
  <c r="AO34" i="5" s="1"/>
  <c r="AQ34" i="5" s="1"/>
  <c r="K33" i="2"/>
  <c r="K34" i="5" s="1"/>
  <c r="M34" i="5" s="1"/>
  <c r="J35" i="2"/>
  <c r="H36" i="5" s="1"/>
  <c r="J36" i="5" s="1"/>
  <c r="F36" i="5"/>
  <c r="H34" i="4"/>
  <c r="L66" i="18" s="1"/>
  <c r="L35" i="2"/>
  <c r="N36" i="5" s="1"/>
  <c r="P36" i="5" s="1"/>
  <c r="O35" i="2"/>
  <c r="W36" i="5" s="1"/>
  <c r="Y36" i="5" s="1"/>
  <c r="S35" i="2"/>
  <c r="AI36" i="5" s="1"/>
  <c r="AK36" i="5" s="1"/>
  <c r="M35" i="2"/>
  <c r="Q36" i="5" s="1"/>
  <c r="S36" i="5" s="1"/>
  <c r="P35" i="2"/>
  <c r="Z36" i="5" s="1"/>
  <c r="AB36" i="5" s="1"/>
  <c r="F27" i="5"/>
  <c r="J26" i="2"/>
  <c r="P26" i="2"/>
  <c r="Z27" i="5" s="1"/>
  <c r="AB27" i="5" s="1"/>
  <c r="S26" i="2"/>
  <c r="AI27" i="5" s="1"/>
  <c r="AK27" i="5" s="1"/>
  <c r="T26" i="2"/>
  <c r="F23" i="5"/>
  <c r="Q22" i="2"/>
  <c r="AC23" i="5" s="1"/>
  <c r="AE23" i="5" s="1"/>
  <c r="H21" i="4"/>
  <c r="L53" i="18" s="1"/>
  <c r="K22" i="2"/>
  <c r="K23" i="5" s="1"/>
  <c r="M23" i="5" s="1"/>
  <c r="U22" i="2"/>
  <c r="AO23" i="5" s="1"/>
  <c r="AQ23" i="5" s="1"/>
  <c r="L22" i="2"/>
  <c r="O22" i="2"/>
  <c r="W23" i="5" s="1"/>
  <c r="Y23" i="5" s="1"/>
  <c r="R22" i="2"/>
  <c r="F10" i="5"/>
  <c r="G10" i="5" s="1"/>
  <c r="F42" i="5"/>
  <c r="G42" i="5" s="1"/>
  <c r="Q41" i="2"/>
  <c r="AC42" i="5" s="1"/>
  <c r="AE42" i="5" s="1"/>
  <c r="S41" i="2"/>
  <c r="AI42" i="5" s="1"/>
  <c r="AK42" i="5" s="1"/>
  <c r="T41" i="2"/>
  <c r="AL42" i="5" s="1"/>
  <c r="AN42" i="5" s="1"/>
  <c r="H40" i="4"/>
  <c r="L72" i="18" s="1"/>
  <c r="J41" i="2"/>
  <c r="L41" i="2"/>
  <c r="N42" i="5" s="1"/>
  <c r="P42" i="5" s="1"/>
  <c r="R39" i="2"/>
  <c r="J39" i="2"/>
  <c r="H40" i="5" s="1"/>
  <c r="J40" i="5" s="1"/>
  <c r="Q42" i="2"/>
  <c r="AC43" i="5" s="1"/>
  <c r="AE43" i="5" s="1"/>
  <c r="L32" i="2"/>
  <c r="O32" i="2"/>
  <c r="W33" i="5" s="1"/>
  <c r="Y33" i="5" s="1"/>
  <c r="R32" i="2"/>
  <c r="H31" i="4"/>
  <c r="L63" i="18" s="1"/>
  <c r="L36" i="2"/>
  <c r="N37" i="5" s="1"/>
  <c r="P37" i="5" s="1"/>
  <c r="U36" i="2"/>
  <c r="AO37" i="5" s="1"/>
  <c r="AQ37" i="5" s="1"/>
  <c r="N36" i="2"/>
  <c r="T37" i="5" s="1"/>
  <c r="V37" i="5" s="1"/>
  <c r="U45" i="2"/>
  <c r="AO46" i="5" s="1"/>
  <c r="AQ46" i="5" s="1"/>
  <c r="N42" i="2"/>
  <c r="T43" i="5" s="1"/>
  <c r="V43" i="5" s="1"/>
  <c r="Q34" i="2"/>
  <c r="P31" i="2"/>
  <c r="Z32" i="5" s="1"/>
  <c r="AB32" i="5" s="1"/>
  <c r="K31" i="2"/>
  <c r="F9" i="5"/>
  <c r="G9" i="5" s="1"/>
  <c r="K13" i="1"/>
  <c r="H8" i="2"/>
  <c r="I8" i="4"/>
  <c r="AP50" i="5"/>
  <c r="V48" i="4" s="1"/>
  <c r="AH9" i="5"/>
  <c r="AM50" i="5"/>
  <c r="U48" i="4" s="1"/>
  <c r="U45" i="4"/>
  <c r="V15" i="4"/>
  <c r="O15" i="4"/>
  <c r="X50" i="5"/>
  <c r="P48" i="4" s="1"/>
  <c r="AF47" i="5"/>
  <c r="AH47" i="5" s="1"/>
  <c r="AG50" i="5"/>
  <c r="S48" i="4" s="1"/>
  <c r="O50" i="5"/>
  <c r="M48" i="4" s="1"/>
  <c r="AJ50" i="5"/>
  <c r="R15" i="4"/>
  <c r="AD50" i="5"/>
  <c r="AA50" i="5"/>
  <c r="Q15" i="4"/>
  <c r="U50" i="5"/>
  <c r="I19" i="4"/>
  <c r="M51" i="18" s="1"/>
  <c r="L50" i="5"/>
  <c r="L48" i="4" s="1"/>
  <c r="I44" i="4"/>
  <c r="M79" i="18" s="1"/>
  <c r="I40" i="4"/>
  <c r="M72" i="18" s="1"/>
  <c r="I39" i="4"/>
  <c r="M71" i="18" s="1"/>
  <c r="I36" i="4"/>
  <c r="M68" i="18" s="1"/>
  <c r="I28" i="4"/>
  <c r="M60" i="18" s="1"/>
  <c r="I20" i="4"/>
  <c r="M52" i="18" s="1"/>
  <c r="I11" i="4"/>
  <c r="I34" i="4"/>
  <c r="M66" i="18" s="1"/>
  <c r="I13" i="4"/>
  <c r="I43" i="4"/>
  <c r="M78" i="18" s="1"/>
  <c r="I31" i="4"/>
  <c r="M63" i="18" s="1"/>
  <c r="I14" i="4"/>
  <c r="I50" i="5"/>
  <c r="K48" i="4" s="1"/>
  <c r="K45" i="4"/>
  <c r="I26" i="4"/>
  <c r="M58" i="18" s="1"/>
  <c r="I22" i="4"/>
  <c r="M54" i="18" s="1"/>
  <c r="I10" i="4"/>
  <c r="I32" i="4"/>
  <c r="M64" i="18" s="1"/>
  <c r="I9" i="4"/>
  <c r="L15" i="4"/>
  <c r="I24" i="4"/>
  <c r="M56" i="18" s="1"/>
  <c r="I42" i="4"/>
  <c r="M74" i="18" s="1"/>
  <c r="K15" i="4"/>
  <c r="I30" i="4"/>
  <c r="M62" i="18" s="1"/>
  <c r="I27" i="4"/>
  <c r="M59" i="18" s="1"/>
  <c r="I38" i="4"/>
  <c r="M70" i="18" s="1"/>
  <c r="I35" i="4"/>
  <c r="M67" i="18" s="1"/>
  <c r="I23" i="4"/>
  <c r="M55" i="18" s="1"/>
  <c r="I41" i="4"/>
  <c r="M73" i="18" s="1"/>
  <c r="I33" i="4"/>
  <c r="M65" i="18" s="1"/>
  <c r="I25" i="4"/>
  <c r="M57" i="18" s="1"/>
  <c r="I12" i="4"/>
  <c r="J12" i="4" s="1"/>
  <c r="I37" i="4"/>
  <c r="M69" i="18" s="1"/>
  <c r="I29" i="4"/>
  <c r="M61" i="18" s="1"/>
  <c r="I21" i="4"/>
  <c r="M53" i="18" s="1"/>
  <c r="M43" i="2" l="1"/>
  <c r="Q44" i="5" s="1"/>
  <c r="S44" i="5" s="1"/>
  <c r="U43" i="2"/>
  <c r="AO44" i="5" s="1"/>
  <c r="AQ44" i="5" s="1"/>
  <c r="Q43" i="2"/>
  <c r="AC44" i="5" s="1"/>
  <c r="AE44" i="5" s="1"/>
  <c r="O43" i="2"/>
  <c r="W44" i="5" s="1"/>
  <c r="Y44" i="5" s="1"/>
  <c r="N43" i="2"/>
  <c r="T44" i="5" s="1"/>
  <c r="V44" i="5" s="1"/>
  <c r="J43" i="2"/>
  <c r="H44" i="5" s="1"/>
  <c r="J44" i="5" s="1"/>
  <c r="F44" i="5"/>
  <c r="G44" i="5" s="1"/>
  <c r="H42" i="4"/>
  <c r="L74" i="18" s="1"/>
  <c r="S43" i="2"/>
  <c r="AI44" i="5" s="1"/>
  <c r="AK44" i="5" s="1"/>
  <c r="P43" i="2"/>
  <c r="Z44" i="5" s="1"/>
  <c r="AB44" i="5" s="1"/>
  <c r="T43" i="2"/>
  <c r="AL44" i="5" s="1"/>
  <c r="AN44" i="5" s="1"/>
  <c r="R43" i="2"/>
  <c r="L43" i="2"/>
  <c r="N44" i="5" s="1"/>
  <c r="P44" i="5" s="1"/>
  <c r="K43" i="2"/>
  <c r="K44" i="5" s="1"/>
  <c r="M44" i="5" s="1"/>
  <c r="G41" i="5"/>
  <c r="M104" i="18"/>
  <c r="G37" i="5"/>
  <c r="M100" i="18"/>
  <c r="G35" i="5"/>
  <c r="M98" i="18"/>
  <c r="G33" i="5"/>
  <c r="M96" i="18"/>
  <c r="G32" i="5"/>
  <c r="M95" i="18"/>
  <c r="G36" i="5"/>
  <c r="M99" i="18"/>
  <c r="G40" i="5"/>
  <c r="M103" i="18"/>
  <c r="G38" i="5"/>
  <c r="M101" i="18"/>
  <c r="G31" i="5"/>
  <c r="M94" i="18"/>
  <c r="G39" i="5"/>
  <c r="M102" i="18"/>
  <c r="G26" i="5"/>
  <c r="M89" i="18"/>
  <c r="G23" i="5"/>
  <c r="M86" i="18"/>
  <c r="G28" i="5"/>
  <c r="M91" i="18"/>
  <c r="G30" i="5"/>
  <c r="M93" i="18"/>
  <c r="G29" i="5"/>
  <c r="M92" i="18"/>
  <c r="G27" i="5"/>
  <c r="M90" i="18"/>
  <c r="G25" i="5"/>
  <c r="M88" i="18"/>
  <c r="G24" i="5"/>
  <c r="M87" i="18"/>
  <c r="G34" i="5"/>
  <c r="M97" i="18"/>
  <c r="K43" i="1"/>
  <c r="K45" i="1" s="1"/>
  <c r="G16" i="5"/>
  <c r="J23" i="4"/>
  <c r="J30" i="4"/>
  <c r="J14" i="4"/>
  <c r="J28" i="4"/>
  <c r="I12" i="2"/>
  <c r="I14" i="2"/>
  <c r="I13" i="2"/>
  <c r="J32" i="4"/>
  <c r="I45" i="4"/>
  <c r="J11" i="2"/>
  <c r="H12" i="5" s="1"/>
  <c r="J12" i="5" s="1"/>
  <c r="R11" i="2"/>
  <c r="N11" i="2"/>
  <c r="T12" i="5" s="1"/>
  <c r="V12" i="5" s="1"/>
  <c r="P11" i="2"/>
  <c r="Z12" i="5" s="1"/>
  <c r="AB12" i="5" s="1"/>
  <c r="S11" i="2"/>
  <c r="AI12" i="5" s="1"/>
  <c r="AK12" i="5" s="1"/>
  <c r="K11" i="2"/>
  <c r="K12" i="5" s="1"/>
  <c r="M12" i="5" s="1"/>
  <c r="U11" i="2"/>
  <c r="AO12" i="5" s="1"/>
  <c r="AQ12" i="5" s="1"/>
  <c r="Q11" i="2"/>
  <c r="AC12" i="5" s="1"/>
  <c r="AE12" i="5" s="1"/>
  <c r="M11" i="2"/>
  <c r="Q12" i="5" s="1"/>
  <c r="S12" i="5" s="1"/>
  <c r="T11" i="2"/>
  <c r="AL12" i="5" s="1"/>
  <c r="L11" i="2"/>
  <c r="N12" i="5" s="1"/>
  <c r="P12" i="5" s="1"/>
  <c r="O11" i="2"/>
  <c r="W12" i="5" s="1"/>
  <c r="Y12" i="5" s="1"/>
  <c r="J10" i="2"/>
  <c r="H11" i="5" s="1"/>
  <c r="J11" i="5" s="1"/>
  <c r="R10" i="2"/>
  <c r="N10" i="2"/>
  <c r="T11" i="5" s="1"/>
  <c r="V11" i="5" s="1"/>
  <c r="P10" i="2"/>
  <c r="Z11" i="5" s="1"/>
  <c r="AB11" i="5" s="1"/>
  <c r="L10" i="2"/>
  <c r="N11" i="5" s="1"/>
  <c r="P11" i="5" s="1"/>
  <c r="S10" i="2"/>
  <c r="AI11" i="5" s="1"/>
  <c r="AK11" i="5" s="1"/>
  <c r="U10" i="2"/>
  <c r="AO11" i="5" s="1"/>
  <c r="AQ11" i="5" s="1"/>
  <c r="Q10" i="2"/>
  <c r="AC11" i="5" s="1"/>
  <c r="AE11" i="5" s="1"/>
  <c r="M10" i="2"/>
  <c r="Q11" i="5" s="1"/>
  <c r="S11" i="5" s="1"/>
  <c r="T10" i="2"/>
  <c r="AL11" i="5" s="1"/>
  <c r="O10" i="2"/>
  <c r="W11" i="5" s="1"/>
  <c r="Y11" i="5" s="1"/>
  <c r="K10" i="2"/>
  <c r="H46" i="2"/>
  <c r="F47" i="5" s="1"/>
  <c r="I28" i="2"/>
  <c r="K20" i="2"/>
  <c r="K21" i="5" s="1"/>
  <c r="M21" i="5" s="1"/>
  <c r="L20" i="2"/>
  <c r="N21" i="5" s="1"/>
  <c r="P21" i="5" s="1"/>
  <c r="N20" i="2"/>
  <c r="T21" i="5" s="1"/>
  <c r="P20" i="2"/>
  <c r="Z21" i="5" s="1"/>
  <c r="R20" i="2"/>
  <c r="O20" i="2"/>
  <c r="W21" i="5" s="1"/>
  <c r="Y21" i="5" s="1"/>
  <c r="U20" i="2"/>
  <c r="AO21" i="5" s="1"/>
  <c r="AQ21" i="5" s="1"/>
  <c r="T20" i="2"/>
  <c r="J20" i="2"/>
  <c r="Q20" i="2"/>
  <c r="AC21" i="5" s="1"/>
  <c r="AE21" i="5" s="1"/>
  <c r="F21" i="5"/>
  <c r="M20" i="2"/>
  <c r="Q21" i="5" s="1"/>
  <c r="H19" i="4"/>
  <c r="S20" i="2"/>
  <c r="AI21" i="5" s="1"/>
  <c r="AN14" i="5"/>
  <c r="Q8" i="2"/>
  <c r="AC9" i="5" s="1"/>
  <c r="K10" i="5"/>
  <c r="M10" i="5" s="1"/>
  <c r="J21" i="4"/>
  <c r="W13" i="5"/>
  <c r="Y13" i="5" s="1"/>
  <c r="AI13" i="5"/>
  <c r="AK13" i="5" s="1"/>
  <c r="W14" i="5"/>
  <c r="Y14" i="5" s="1"/>
  <c r="AI14" i="5"/>
  <c r="AK14" i="5" s="1"/>
  <c r="W15" i="5"/>
  <c r="Y15" i="5" s="1"/>
  <c r="AI15" i="5"/>
  <c r="AK15" i="5" s="1"/>
  <c r="N13" i="5"/>
  <c r="P13" i="5" s="1"/>
  <c r="Z13" i="5"/>
  <c r="AB13" i="5" s="1"/>
  <c r="N14" i="5"/>
  <c r="P14" i="5" s="1"/>
  <c r="Z14" i="5"/>
  <c r="AB14" i="5" s="1"/>
  <c r="N15" i="5"/>
  <c r="P15" i="5" s="1"/>
  <c r="Z15" i="5"/>
  <c r="AB15" i="5" s="1"/>
  <c r="Q13" i="5"/>
  <c r="S13" i="5" s="1"/>
  <c r="AC13" i="5"/>
  <c r="AE13" i="5" s="1"/>
  <c r="AO13" i="5"/>
  <c r="AQ13" i="5" s="1"/>
  <c r="Q14" i="5"/>
  <c r="S14" i="5" s="1"/>
  <c r="AC14" i="5"/>
  <c r="AE14" i="5" s="1"/>
  <c r="AO14" i="5"/>
  <c r="AQ14" i="5" s="1"/>
  <c r="Q15" i="5"/>
  <c r="S15" i="5" s="1"/>
  <c r="AC15" i="5"/>
  <c r="AE15" i="5" s="1"/>
  <c r="AO15" i="5"/>
  <c r="AQ15" i="5" s="1"/>
  <c r="T13" i="5"/>
  <c r="V13" i="5" s="1"/>
  <c r="T14" i="5"/>
  <c r="V14" i="5" s="1"/>
  <c r="T15" i="5"/>
  <c r="V15" i="5" s="1"/>
  <c r="J42" i="4"/>
  <c r="AN11" i="5"/>
  <c r="P21" i="2"/>
  <c r="Z22" i="5" s="1"/>
  <c r="AB22" i="5" s="1"/>
  <c r="L21" i="2"/>
  <c r="N22" i="5" s="1"/>
  <c r="P22" i="5" s="1"/>
  <c r="N21" i="2"/>
  <c r="T22" i="5" s="1"/>
  <c r="V22" i="5" s="1"/>
  <c r="M21" i="2"/>
  <c r="Q22" i="5" s="1"/>
  <c r="S22" i="5" s="1"/>
  <c r="O21" i="2"/>
  <c r="W22" i="5" s="1"/>
  <c r="Y22" i="5" s="1"/>
  <c r="K21" i="2"/>
  <c r="K22" i="5" s="1"/>
  <c r="M22" i="5" s="1"/>
  <c r="J21" i="2"/>
  <c r="H22" i="5" s="1"/>
  <c r="J22" i="5" s="1"/>
  <c r="J44" i="4"/>
  <c r="F16" i="5"/>
  <c r="J33" i="4"/>
  <c r="J29" i="4"/>
  <c r="J27" i="4"/>
  <c r="J43" i="4"/>
  <c r="J35" i="4"/>
  <c r="J13" i="4"/>
  <c r="J26" i="4"/>
  <c r="J31" i="4"/>
  <c r="J37" i="4"/>
  <c r="J41" i="4"/>
  <c r="J40" i="4"/>
  <c r="J38" i="4"/>
  <c r="I38" i="2"/>
  <c r="H31" i="5"/>
  <c r="J31" i="5" s="1"/>
  <c r="I30" i="2"/>
  <c r="F22" i="5"/>
  <c r="R21" i="2"/>
  <c r="Q21" i="2"/>
  <c r="AC22" i="5" s="1"/>
  <c r="AE22" i="5" s="1"/>
  <c r="T21" i="2"/>
  <c r="J25" i="4"/>
  <c r="J36" i="4"/>
  <c r="J24" i="4"/>
  <c r="U21" i="2"/>
  <c r="AO22" i="5" s="1"/>
  <c r="AQ22" i="5" s="1"/>
  <c r="I45" i="2"/>
  <c r="H20" i="4"/>
  <c r="S21" i="2"/>
  <c r="AI22" i="5" s="1"/>
  <c r="AK22" i="5" s="1"/>
  <c r="I25" i="2"/>
  <c r="H11" i="4"/>
  <c r="J11" i="4" s="1"/>
  <c r="I44" i="2"/>
  <c r="L9" i="2"/>
  <c r="N10" i="5" s="1"/>
  <c r="P10" i="5" s="1"/>
  <c r="J9" i="2"/>
  <c r="N9" i="2"/>
  <c r="T10" i="5" s="1"/>
  <c r="V10" i="5" s="1"/>
  <c r="M9" i="2"/>
  <c r="Q10" i="5" s="1"/>
  <c r="S10" i="5" s="1"/>
  <c r="P9" i="2"/>
  <c r="Z10" i="5" s="1"/>
  <c r="AB10" i="5" s="1"/>
  <c r="O9" i="2"/>
  <c r="W10" i="5" s="1"/>
  <c r="Y10" i="5" s="1"/>
  <c r="R9" i="2"/>
  <c r="H9" i="4"/>
  <c r="J9" i="4" s="1"/>
  <c r="T9" i="2"/>
  <c r="AL10" i="5" s="1"/>
  <c r="S9" i="2"/>
  <c r="AI10" i="5" s="1"/>
  <c r="AK10" i="5" s="1"/>
  <c r="U9" i="2"/>
  <c r="AO10" i="5" s="1"/>
  <c r="AQ10" i="5" s="1"/>
  <c r="Q9" i="2"/>
  <c r="AC10" i="5" s="1"/>
  <c r="AE10" i="5" s="1"/>
  <c r="N23" i="5"/>
  <c r="I27" i="2"/>
  <c r="J39" i="4"/>
  <c r="H27" i="5"/>
  <c r="J27" i="5" s="1"/>
  <c r="I26" i="2"/>
  <c r="I33" i="2"/>
  <c r="K30" i="5"/>
  <c r="M30" i="5" s="1"/>
  <c r="I29" i="2"/>
  <c r="K32" i="5"/>
  <c r="M32" i="5" s="1"/>
  <c r="I31" i="2"/>
  <c r="H42" i="5"/>
  <c r="J42" i="5" s="1"/>
  <c r="I41" i="2"/>
  <c r="AL27" i="5"/>
  <c r="AN27" i="5" s="1"/>
  <c r="AN15" i="5"/>
  <c r="I23" i="2"/>
  <c r="I22" i="2"/>
  <c r="H10" i="4"/>
  <c r="J10" i="4" s="1"/>
  <c r="AN13" i="5"/>
  <c r="AL25" i="5"/>
  <c r="AN25" i="5" s="1"/>
  <c r="N25" i="5"/>
  <c r="P25" i="5" s="1"/>
  <c r="I24" i="2"/>
  <c r="AL24" i="5"/>
  <c r="AN24" i="5" s="1"/>
  <c r="AC35" i="5"/>
  <c r="I34" i="2"/>
  <c r="I36" i="2"/>
  <c r="I40" i="2"/>
  <c r="H41" i="5"/>
  <c r="J41" i="5" s="1"/>
  <c r="N33" i="5"/>
  <c r="P33" i="5" s="1"/>
  <c r="I32" i="2"/>
  <c r="I35" i="2"/>
  <c r="I42" i="2"/>
  <c r="J34" i="4"/>
  <c r="J22" i="4"/>
  <c r="H38" i="5"/>
  <c r="J38" i="5" s="1"/>
  <c r="I37" i="2"/>
  <c r="I39" i="2"/>
  <c r="M8" i="2"/>
  <c r="Q9" i="5" s="1"/>
  <c r="H8" i="4"/>
  <c r="J8" i="4" s="1"/>
  <c r="N8" i="2"/>
  <c r="S8" i="2"/>
  <c r="H15" i="2"/>
  <c r="O8" i="2"/>
  <c r="T8" i="2"/>
  <c r="AL9" i="5" s="1"/>
  <c r="K8" i="2"/>
  <c r="P8" i="2"/>
  <c r="U8" i="2"/>
  <c r="L8" i="2"/>
  <c r="R8" i="2"/>
  <c r="J8" i="2"/>
  <c r="AF50" i="5"/>
  <c r="AH50" i="5" s="1"/>
  <c r="I55" i="5"/>
  <c r="T48" i="4"/>
  <c r="R48" i="4"/>
  <c r="Q48" i="4"/>
  <c r="O48" i="4"/>
  <c r="J15" i="4"/>
  <c r="I50" i="4"/>
  <c r="I15" i="4"/>
  <c r="I43" i="2" l="1"/>
  <c r="J50" i="4"/>
  <c r="L85" i="18"/>
  <c r="J20" i="4"/>
  <c r="L52" i="18"/>
  <c r="G22" i="5"/>
  <c r="M85" i="18"/>
  <c r="G21" i="5"/>
  <c r="M84" i="18"/>
  <c r="J19" i="4"/>
  <c r="L51" i="18"/>
  <c r="AN9" i="5"/>
  <c r="I48" i="4"/>
  <c r="L46" i="2"/>
  <c r="R46" i="2"/>
  <c r="I10" i="2"/>
  <c r="I20" i="2"/>
  <c r="K11" i="5"/>
  <c r="M11" i="5" s="1"/>
  <c r="H21" i="5"/>
  <c r="H47" i="5" s="1"/>
  <c r="J46" i="2"/>
  <c r="I11" i="2"/>
  <c r="H10" i="5"/>
  <c r="J10" i="5" s="1"/>
  <c r="I9" i="2"/>
  <c r="AL21" i="5"/>
  <c r="AN21" i="5" s="1"/>
  <c r="O46" i="2"/>
  <c r="M46" i="2"/>
  <c r="P46" i="2"/>
  <c r="T46" i="2"/>
  <c r="O15" i="2"/>
  <c r="K13" i="5"/>
  <c r="M13" i="5" s="1"/>
  <c r="J15" i="2"/>
  <c r="N46" i="2"/>
  <c r="K15" i="5"/>
  <c r="M15" i="5" s="1"/>
  <c r="K14" i="5"/>
  <c r="M14" i="5" s="1"/>
  <c r="H45" i="4"/>
  <c r="J45" i="4" s="1"/>
  <c r="K46" i="2"/>
  <c r="AO47" i="5" s="1"/>
  <c r="AQ47" i="5" s="1"/>
  <c r="I21" i="2"/>
  <c r="S46" i="2"/>
  <c r="Q46" i="2"/>
  <c r="U46" i="2"/>
  <c r="R15" i="2"/>
  <c r="M15" i="2"/>
  <c r="M49" i="2" s="1"/>
  <c r="W47" i="5"/>
  <c r="Y47" i="5" s="1"/>
  <c r="AN10" i="5"/>
  <c r="AL22" i="5"/>
  <c r="AN22" i="5" s="1"/>
  <c r="AE35" i="5"/>
  <c r="AC47" i="5"/>
  <c r="AE47" i="5" s="1"/>
  <c r="T15" i="2"/>
  <c r="AN12" i="5"/>
  <c r="P23" i="5"/>
  <c r="N47" i="5"/>
  <c r="P47" i="5" s="1"/>
  <c r="V21" i="5"/>
  <c r="T47" i="5"/>
  <c r="V47" i="5" s="1"/>
  <c r="Q15" i="2"/>
  <c r="K47" i="5"/>
  <c r="M47" i="5" s="1"/>
  <c r="K15" i="2"/>
  <c r="K9" i="5"/>
  <c r="AI9" i="5"/>
  <c r="S15" i="2"/>
  <c r="N9" i="5"/>
  <c r="L15" i="2"/>
  <c r="T9" i="5"/>
  <c r="N15" i="2"/>
  <c r="U15" i="2"/>
  <c r="AO9" i="5"/>
  <c r="W9" i="5"/>
  <c r="I8" i="2"/>
  <c r="H9" i="5"/>
  <c r="P15" i="2"/>
  <c r="Z9" i="5"/>
  <c r="H15" i="4"/>
  <c r="H49" i="2"/>
  <c r="S21" i="5"/>
  <c r="Q47" i="5"/>
  <c r="S47" i="5" s="1"/>
  <c r="AK21" i="5"/>
  <c r="AI47" i="5"/>
  <c r="AB21" i="5"/>
  <c r="Z47" i="5"/>
  <c r="S9" i="5"/>
  <c r="Q16" i="5"/>
  <c r="AE9" i="5"/>
  <c r="AC16" i="5"/>
  <c r="L53" i="5"/>
  <c r="K52" i="4"/>
  <c r="G47" i="5" l="1"/>
  <c r="K49" i="2"/>
  <c r="L49" i="2"/>
  <c r="R49" i="2"/>
  <c r="O49" i="2"/>
  <c r="J21" i="5"/>
  <c r="J49" i="2"/>
  <c r="J54" i="2" s="1"/>
  <c r="H55" i="5" s="1"/>
  <c r="P49" i="2"/>
  <c r="T49" i="2"/>
  <c r="N49" i="2"/>
  <c r="S49" i="2"/>
  <c r="Q49" i="2"/>
  <c r="I46" i="2"/>
  <c r="U49" i="2"/>
  <c r="AL16" i="5"/>
  <c r="AN16" i="5" s="1"/>
  <c r="AL47" i="5"/>
  <c r="J9" i="5"/>
  <c r="H16" i="5"/>
  <c r="J16" i="5" s="1"/>
  <c r="M9" i="5"/>
  <c r="K16" i="5"/>
  <c r="AB9" i="5"/>
  <c r="Z16" i="5"/>
  <c r="AB16" i="5" s="1"/>
  <c r="AQ9" i="5"/>
  <c r="AO16" i="5"/>
  <c r="T16" i="5"/>
  <c r="V9" i="5"/>
  <c r="I15" i="2"/>
  <c r="F50" i="5"/>
  <c r="G50" i="5" s="1"/>
  <c r="H48" i="4"/>
  <c r="J48" i="4" s="1"/>
  <c r="Y9" i="5"/>
  <c r="W16" i="5"/>
  <c r="P9" i="5"/>
  <c r="N16" i="5"/>
  <c r="AK9" i="5"/>
  <c r="AI16" i="5"/>
  <c r="AK16" i="5" s="1"/>
  <c r="J47" i="5"/>
  <c r="AB47" i="5"/>
  <c r="AK47" i="5"/>
  <c r="Q50" i="5"/>
  <c r="S50" i="5" s="1"/>
  <c r="S16" i="5"/>
  <c r="AC50" i="5"/>
  <c r="AE50" i="5" s="1"/>
  <c r="AE16" i="5"/>
  <c r="L55" i="5"/>
  <c r="L52" i="4" s="1"/>
  <c r="L50" i="4"/>
  <c r="K52" i="2" l="1"/>
  <c r="K54" i="2" s="1"/>
  <c r="L52" i="2" s="1"/>
  <c r="L54" i="2" s="1"/>
  <c r="M52" i="2" s="1"/>
  <c r="M54" i="2" s="1"/>
  <c r="N52" i="2" s="1"/>
  <c r="N54" i="2" s="1"/>
  <c r="O52" i="2" s="1"/>
  <c r="O54" i="2" s="1"/>
  <c r="P52" i="2" s="1"/>
  <c r="P54" i="2" s="1"/>
  <c r="Q52" i="2" s="1"/>
  <c r="Q54" i="2" s="1"/>
  <c r="R52" i="2" s="1"/>
  <c r="R54" i="2" s="1"/>
  <c r="S52" i="2" s="1"/>
  <c r="S54" i="2" s="1"/>
  <c r="T52" i="2" s="1"/>
  <c r="T54" i="2" s="1"/>
  <c r="U52" i="2" s="1"/>
  <c r="U54" i="2" s="1"/>
  <c r="H54" i="2" s="1"/>
  <c r="H52" i="4" s="1"/>
  <c r="AN47" i="5"/>
  <c r="AL50" i="5"/>
  <c r="AN50" i="5" s="1"/>
  <c r="AI50" i="5"/>
  <c r="AK50" i="5" s="1"/>
  <c r="Z50" i="5"/>
  <c r="AB50" i="5" s="1"/>
  <c r="H50" i="5"/>
  <c r="J50" i="5" s="1"/>
  <c r="N50" i="5"/>
  <c r="P50" i="5" s="1"/>
  <c r="P16" i="5"/>
  <c r="V16" i="5"/>
  <c r="T50" i="5"/>
  <c r="V50" i="5" s="1"/>
  <c r="AQ16" i="5"/>
  <c r="AO50" i="5"/>
  <c r="AQ50" i="5" s="1"/>
  <c r="K50" i="5"/>
  <c r="M50" i="5" s="1"/>
  <c r="M16" i="5"/>
  <c r="Y16" i="5"/>
  <c r="W50" i="5"/>
  <c r="Y50" i="5" s="1"/>
  <c r="K53" i="5"/>
  <c r="M53" i="5" s="1"/>
  <c r="J55" i="5"/>
  <c r="O53" i="5"/>
  <c r="O55" i="5" s="1"/>
  <c r="M50" i="4" l="1"/>
  <c r="F55" i="5"/>
  <c r="R53" i="5"/>
  <c r="M52" i="4"/>
  <c r="R55" i="5" l="1"/>
  <c r="N50" i="4"/>
  <c r="U53" i="5" l="1"/>
  <c r="N52" i="4"/>
  <c r="U55" i="5" l="1"/>
  <c r="O50" i="4"/>
  <c r="X53" i="5" l="1"/>
  <c r="O52" i="4"/>
  <c r="X55" i="5" l="1"/>
  <c r="P50" i="4"/>
  <c r="AA53" i="5" l="1"/>
  <c r="P52" i="4"/>
  <c r="AA55" i="5" l="1"/>
  <c r="Q50" i="4"/>
  <c r="AD53" i="5" l="1"/>
  <c r="Q52" i="4"/>
  <c r="AD55" i="5" l="1"/>
  <c r="AG53" i="5" s="1"/>
  <c r="S50" i="4" s="1"/>
  <c r="R50" i="4"/>
  <c r="R52" i="4" l="1"/>
  <c r="AG55" i="5" l="1"/>
  <c r="S52" i="4" s="1"/>
  <c r="AJ53" i="5" l="1"/>
  <c r="AJ55" i="5" l="1"/>
  <c r="T50" i="4"/>
  <c r="AM53" i="5" l="1"/>
  <c r="T52" i="4"/>
  <c r="AM55" i="5" l="1"/>
  <c r="U50" i="4"/>
  <c r="AP53" i="5" l="1"/>
  <c r="U52" i="4"/>
  <c r="AP55" i="5" l="1"/>
  <c r="V50" i="4"/>
  <c r="V52" i="4" l="1"/>
  <c r="I52" i="4" s="1"/>
  <c r="K55" i="5"/>
  <c r="J52" i="4" l="1"/>
  <c r="L87" i="18"/>
  <c r="N53" i="5"/>
  <c r="P53" i="5" s="1"/>
  <c r="M55" i="5"/>
  <c r="N55" i="5" l="1"/>
  <c r="P55" i="5" s="1"/>
  <c r="Q53" i="5" l="1"/>
  <c r="Q55" i="5" s="1"/>
  <c r="S53" i="5"/>
  <c r="S55" i="5" l="1"/>
  <c r="T53" i="5"/>
  <c r="V53" i="5" l="1"/>
  <c r="T55" i="5"/>
  <c r="V55" i="5" l="1"/>
  <c r="W53" i="5"/>
  <c r="W55" i="5" l="1"/>
  <c r="Y53" i="5"/>
  <c r="Y55" i="5" l="1"/>
  <c r="Z53" i="5"/>
  <c r="AB53" i="5" l="1"/>
  <c r="Z55" i="5"/>
  <c r="AC53" i="5" l="1"/>
  <c r="AB55" i="5"/>
  <c r="AE53" i="5" l="1"/>
  <c r="AC55" i="5"/>
  <c r="AF53" i="5" l="1"/>
  <c r="AF55" i="5" s="1"/>
  <c r="AE55" i="5"/>
  <c r="AH53" i="5" l="1"/>
  <c r="AH55" i="5"/>
  <c r="AK53" i="5" s="1"/>
  <c r="AI53" i="5"/>
  <c r="AI55" i="5" l="1"/>
  <c r="AK55" i="5" l="1"/>
  <c r="AL53" i="5"/>
  <c r="AL55" i="5" l="1"/>
  <c r="AN53" i="5"/>
  <c r="AO53" i="5" l="1"/>
  <c r="AO55" i="5" s="1"/>
  <c r="AQ55" i="5" s="1"/>
  <c r="AN55" i="5"/>
  <c r="AQ5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Annabel Craw</author>
  </authors>
  <commentList>
    <comment ref="B17" authorId="0" shapeId="0" xr:uid="{00000000-0006-0000-0000-000001000000}">
      <text>
        <r>
          <rPr>
            <sz val="9"/>
            <color indexed="81"/>
            <rFont val="Tahoma"/>
            <family val="2"/>
          </rPr>
          <t>Tips and helpful hints to assist you when entering your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Annabel Craw</author>
  </authors>
  <commentList>
    <comment ref="A6" authorId="0" shapeId="0" xr:uid="{00000000-0006-0000-0300-000001000000}">
      <text>
        <r>
          <rPr>
            <sz val="9"/>
            <color indexed="81"/>
            <rFont val="Tahoma"/>
            <family val="2"/>
          </rPr>
          <t>This is what is deposited in the bank account each pay period and is after tax. May be drawings taken from farm.
Visit http://www.ird.govt.nz/income-tax-individual/basics/ if you are unsure.</t>
        </r>
      </text>
    </comment>
    <comment ref="K6" authorId="0" shapeId="0" xr:uid="{00000000-0006-0000-0300-000002000000}">
      <text>
        <r>
          <rPr>
            <sz val="9"/>
            <color indexed="81"/>
            <rFont val="Tahoma"/>
            <family val="2"/>
          </rPr>
          <t xml:space="preserve">If it seems to high or low check frequency box e.g. fortnight, weekly, year
</t>
        </r>
      </text>
    </comment>
    <comment ref="A7" authorId="0" shapeId="0" xr:uid="{00000000-0006-0000-0300-000003000000}">
      <text>
        <r>
          <rPr>
            <sz val="9"/>
            <color indexed="81"/>
            <rFont val="Tahoma"/>
            <family val="2"/>
          </rPr>
          <t>Only include this if partners income is combined with your income and used to both share the expenditure.</t>
        </r>
      </text>
    </comment>
    <comment ref="A8" authorId="0" shapeId="0" xr:uid="{00000000-0006-0000-0300-000004000000}">
      <text>
        <r>
          <rPr>
            <sz val="9"/>
            <color indexed="81"/>
            <rFont val="Tahoma"/>
            <family val="2"/>
          </rPr>
          <t>Do you receive interest from a savings account? 
Do you own shares that earn a dividend?
Include rental income from rental property.</t>
        </r>
      </text>
    </comment>
    <comment ref="A9" authorId="0" shapeId="0" xr:uid="{00000000-0006-0000-0300-000005000000}">
      <text>
        <r>
          <rPr>
            <sz val="9"/>
            <color indexed="81"/>
            <rFont val="Tahoma"/>
            <family val="2"/>
          </rPr>
          <t>Remember income made from hobbies, selling firewood, possum fur etc.</t>
        </r>
      </text>
    </comment>
    <comment ref="A10" authorId="0" shapeId="0" xr:uid="{00000000-0006-0000-0300-000006000000}">
      <text>
        <r>
          <rPr>
            <sz val="9"/>
            <color indexed="81"/>
            <rFont val="Tahoma"/>
            <family val="2"/>
          </rPr>
          <t>Call 0800 774 004 to make sure you’re getting your Working for Families entitlements – you may qualify for Working for Families Tax Credits, the Accommodation Supplement or
Childcare Assistance.</t>
        </r>
      </text>
    </comment>
    <comment ref="A17" authorId="0" shapeId="0" xr:uid="{00000000-0006-0000-0300-000007000000}">
      <text>
        <r>
          <rPr>
            <sz val="9"/>
            <color indexed="81"/>
            <rFont val="Tahoma"/>
            <family val="2"/>
          </rPr>
          <t>Many people will get this as part of their salary but you may have investment properties you are paying mortgages/rates etc. on.</t>
        </r>
      </text>
    </comment>
    <comment ref="A18" authorId="0" shapeId="0" xr:uid="{00000000-0006-0000-0300-000008000000}">
      <text>
        <r>
          <rPr>
            <sz val="9"/>
            <color indexed="81"/>
            <rFont val="Tahoma"/>
            <family val="2"/>
          </rPr>
          <t>Supermarket, butchery, fruit &amp; vegetable store. 
How often is the supermarket shopping done?</t>
        </r>
      </text>
    </comment>
    <comment ref="A19" authorId="0" shapeId="0" xr:uid="{00000000-0006-0000-0300-000009000000}">
      <text>
        <r>
          <rPr>
            <sz val="9"/>
            <color indexed="81"/>
            <rFont val="Tahoma"/>
            <family val="2"/>
          </rPr>
          <t>Often an area most people can make real gains to save money. Can also easily underestimate expenditure. Remember social events, unplanned food purchases and snacks.
Could a small change in habit make a considerable difference to the bottom line?</t>
        </r>
      </text>
    </comment>
    <comment ref="A20" authorId="0" shapeId="0" xr:uid="{00000000-0006-0000-0300-00000A000000}">
      <text>
        <r>
          <rPr>
            <sz val="9"/>
            <color indexed="81"/>
            <rFont val="Tahoma"/>
            <family val="2"/>
          </rPr>
          <t xml:space="preserve">If sharing accommodation consider what bills are being contributed to.
</t>
        </r>
      </text>
    </comment>
    <comment ref="A26" authorId="0" shapeId="0" xr:uid="{00000000-0006-0000-0300-00000B000000}">
      <text>
        <r>
          <rPr>
            <b/>
            <sz val="9"/>
            <color indexed="81"/>
            <rFont val="Tahoma"/>
            <family val="2"/>
          </rPr>
          <t xml:space="preserve">To consider:
</t>
        </r>
        <r>
          <rPr>
            <sz val="9"/>
            <color indexed="81"/>
            <rFont val="Tahoma"/>
            <family val="2"/>
          </rPr>
          <t>Industry, hobby, TV guide, general interest</t>
        </r>
        <r>
          <rPr>
            <b/>
            <sz val="9"/>
            <color indexed="81"/>
            <rFont val="Tahoma"/>
            <family val="2"/>
          </rPr>
          <t xml:space="preserve">
</t>
        </r>
      </text>
    </comment>
    <comment ref="A27" authorId="0" shapeId="0" xr:uid="{00000000-0006-0000-0300-00000C000000}">
      <text>
        <r>
          <rPr>
            <sz val="9"/>
            <color indexed="81"/>
            <rFont val="Tahoma"/>
            <family val="2"/>
          </rPr>
          <t xml:space="preserve">For myself and my children's school, university fees or formal training or lessons
</t>
        </r>
      </text>
    </comment>
    <comment ref="A30" authorId="0" shapeId="0" xr:uid="{00000000-0006-0000-0300-00000D000000}">
      <text>
        <r>
          <rPr>
            <sz val="9"/>
            <color indexed="81"/>
            <rFont val="Tahoma"/>
            <family val="2"/>
          </rPr>
          <t>Don’t forget to include associated costs e.g. sports gear, membership fees.
Pets – do I buy pet food, vet bills, micro chipping etc.</t>
        </r>
        <r>
          <rPr>
            <b/>
            <sz val="9"/>
            <color indexed="81"/>
            <rFont val="Tahoma"/>
            <family val="2"/>
          </rPr>
          <t xml:space="preserve">
</t>
        </r>
      </text>
    </comment>
    <comment ref="A32" authorId="0" shapeId="0" xr:uid="{00000000-0006-0000-0300-00000E000000}">
      <text>
        <r>
          <rPr>
            <sz val="9"/>
            <color indexed="81"/>
            <rFont val="Tahoma"/>
            <family val="2"/>
          </rPr>
          <t>How many people do I buy for Christmas and birthdays? How much do I usually spend.
What donations do I make e.g. sports teams, church, charities, community groups.</t>
        </r>
      </text>
    </comment>
    <comment ref="A34" authorId="0" shapeId="0" xr:uid="{00000000-0006-0000-0300-00000F000000}">
      <text>
        <r>
          <rPr>
            <sz val="9"/>
            <color indexed="81"/>
            <rFont val="Tahoma"/>
            <family val="2"/>
          </rPr>
          <t>Am I planning on setting up any legal structures such as a will this year? 
Is an accountant required to prepare tax returns?</t>
        </r>
      </text>
    </comment>
    <comment ref="A36" authorId="0" shapeId="0" xr:uid="{00000000-0006-0000-0300-000010000000}">
      <text>
        <r>
          <rPr>
            <sz val="9"/>
            <color indexed="81"/>
            <rFont val="Tahoma"/>
            <family val="2"/>
          </rPr>
          <t>Am I planning on living in my own home or in shared accommodation that requires furniture &amp; household items to be purchased?
What existing furniture needs replacing?
What new items would be a wise purchase to assist with cost savings e.g. slow cooker?</t>
        </r>
      </text>
    </comment>
    <comment ref="A37" authorId="0" shapeId="0" xr:uid="{00000000-0006-0000-0300-000011000000}">
      <text>
        <r>
          <rPr>
            <sz val="9"/>
            <color indexed="81"/>
            <rFont val="Tahoma"/>
            <family val="2"/>
          </rPr>
          <t>This may include both interest and any principal payments. Include bank and any family loans.
Has a target been set to pay reduce this debt?</t>
        </r>
      </text>
    </comment>
    <comment ref="A38" authorId="0" shapeId="0" xr:uid="{00000000-0006-0000-0300-000012000000}">
      <text>
        <r>
          <rPr>
            <sz val="9"/>
            <color indexed="81"/>
            <rFont val="Tahoma"/>
            <family val="2"/>
          </rPr>
          <t>Hire purchase, credit cards and overdrafts are likely to have high interest rates especially if payments are not meet. 
Are these purchases necessary and would it be wiser to save to buy?</t>
        </r>
      </text>
    </comment>
    <comment ref="A39" authorId="0" shapeId="0" xr:uid="{00000000-0006-0000-0300-000013000000}">
      <text>
        <r>
          <rPr>
            <sz val="9"/>
            <color indexed="81"/>
            <rFont val="Tahoma"/>
            <family val="2"/>
          </rPr>
          <t>These are savings that are direct debited at regular intervals not what is hoped will be saved. Take time to set a target of what level you want this to be and make sure you set them up with your bank so the money goes out the same day your salary or wages are paid, that way you will not risk spending it on other things.
How does this amount relate to any savings goals I have for the year?</t>
        </r>
      </text>
    </comment>
    <comment ref="A40" authorId="0" shapeId="0" xr:uid="{00000000-0006-0000-0300-000014000000}">
      <text>
        <r>
          <rPr>
            <sz val="9"/>
            <color indexed="81"/>
            <rFont val="Tahoma"/>
            <family val="2"/>
          </rPr>
          <t xml:space="preserve">This is over and above what will have come out of salary and wages included in the income section. 
</t>
        </r>
      </text>
    </comment>
    <comment ref="A41" authorId="0" shapeId="0" xr:uid="{00000000-0006-0000-0300-000015000000}">
      <text>
        <r>
          <rPr>
            <sz val="9"/>
            <color indexed="81"/>
            <rFont val="Tahoma"/>
            <family val="2"/>
          </rPr>
          <t xml:space="preserve">May include speeding fines, personal debt to family or friends.
</t>
        </r>
      </text>
    </comment>
    <comment ref="A42" authorId="0" shapeId="0" xr:uid="{00000000-0006-0000-0300-000016000000}">
      <text>
        <r>
          <rPr>
            <sz val="9"/>
            <color indexed="81"/>
            <rFont val="Tahoma"/>
            <family val="2"/>
          </rPr>
          <t>An emergency fund is an account used to set aside funds needed in the event of a personal financial dilemma, such as the loss of a job, a debilitating illness or a major expense. 
Carefully examine your expenses and use the information to develop an emergency fund goal, see how much you can save each month, and identify unnecessary expenses, or wasted money. Make a plan to build up an emergency fund and decide how you want it allocated. And remember.. use your emergency money wisely.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Annabel Craw</author>
  </authors>
  <commentList>
    <comment ref="A8" authorId="0" shapeId="0" xr:uid="{00000000-0006-0000-0400-000001000000}">
      <text>
        <r>
          <rPr>
            <sz val="9"/>
            <color indexed="81"/>
            <rFont val="Tahoma"/>
            <family val="2"/>
          </rPr>
          <t>Note how many weeks are in each month e.g. 3 weeks versus 4 weeks might effect when wages or salaries are received.</t>
        </r>
      </text>
    </comment>
    <comment ref="A9" authorId="0" shapeId="0" xr:uid="{00000000-0006-0000-0400-000002000000}">
      <text>
        <r>
          <rPr>
            <sz val="9"/>
            <color indexed="81"/>
            <rFont val="Tahoma"/>
            <family val="2"/>
          </rPr>
          <t>Note how many weeks are in each month e.g. 3 weeks versus 4 weeks might effect when wages or salaries are received.</t>
        </r>
      </text>
    </comment>
    <comment ref="A10" authorId="0" shapeId="0" xr:uid="{00000000-0006-0000-0400-000003000000}">
      <text>
        <r>
          <rPr>
            <sz val="9"/>
            <color indexed="81"/>
            <rFont val="Tahoma"/>
            <family val="2"/>
          </rPr>
          <t>For interest on savings accounts check bank statement, savings accounts will be monthly term deposits will depend on duration.
Dividends will depend on when companies pay out earnings, could be quarterly, half yearly or annually. Check company website.</t>
        </r>
      </text>
    </comment>
    <comment ref="A21" authorId="0" shapeId="0" xr:uid="{00000000-0006-0000-0400-000004000000}">
      <text>
        <r>
          <rPr>
            <sz val="9"/>
            <color indexed="81"/>
            <rFont val="Tahoma"/>
            <family val="2"/>
          </rPr>
          <t>Remember celebrations months such as birthdays, Christmas and holidays and how these will impact food costs.</t>
        </r>
      </text>
    </comment>
    <comment ref="J52" authorId="0" shapeId="0" xr:uid="{00000000-0006-0000-0400-000005000000}">
      <text>
        <r>
          <rPr>
            <sz val="9"/>
            <color indexed="81"/>
            <rFont val="Tahoma"/>
            <family val="2"/>
          </rPr>
          <t>Enter opening bank balance here. This is the bank balance which your income and expenses are paid in and out of. If you use more than one account combine them.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Annabel Craw</author>
  </authors>
  <commentList>
    <comment ref="G47" authorId="0" shapeId="0" xr:uid="{00000000-0006-0000-0500-000001000000}">
      <text>
        <r>
          <rPr>
            <sz val="9"/>
            <color indexed="81"/>
            <rFont val="Tahoma"/>
            <family val="2"/>
          </rPr>
          <t>A small variance may be due to rounding, if what you enter is the same us budget.</t>
        </r>
      </text>
    </comment>
  </commentList>
</comments>
</file>

<file path=xl/sharedStrings.xml><?xml version="1.0" encoding="utf-8"?>
<sst xmlns="http://schemas.openxmlformats.org/spreadsheetml/2006/main" count="429" uniqueCount="231">
  <si>
    <t>Name</t>
  </si>
  <si>
    <t>Budget Period</t>
  </si>
  <si>
    <t>Total Income</t>
  </si>
  <si>
    <t>Total Expenses</t>
  </si>
  <si>
    <t>Cash Surplus/Deficit</t>
  </si>
  <si>
    <t>Your Income</t>
  </si>
  <si>
    <t>Annual Income $</t>
  </si>
  <si>
    <t>Comments</t>
  </si>
  <si>
    <t>Salary/wages after tax</t>
  </si>
  <si>
    <t>Salary/wages after tax for partner</t>
  </si>
  <si>
    <t>Other</t>
  </si>
  <si>
    <t>House rental or rates, home maintenance &amp; repair</t>
  </si>
  <si>
    <t>Food - groceries</t>
  </si>
  <si>
    <t>Food and drink - dining out, takeaways, drink</t>
  </si>
  <si>
    <t>Electricity, gas</t>
  </si>
  <si>
    <t>Clothes, shoes, farm gear</t>
  </si>
  <si>
    <t>Hair and beauty</t>
  </si>
  <si>
    <t>Vehicle - car, bike – petrol, maintenance</t>
  </si>
  <si>
    <t>Vehicle - car, bike – WOF, registration, insurance</t>
  </si>
  <si>
    <t>Newspapers, magazines, books</t>
  </si>
  <si>
    <t>Child care, babysitting, housekeeper</t>
  </si>
  <si>
    <t>Leisure - sport, hobbies, gym, pets, music</t>
  </si>
  <si>
    <t xml:space="preserve">Travel, holidays, weekends away </t>
  </si>
  <si>
    <t>Gifts and donations</t>
  </si>
  <si>
    <t>Healthcare – doctor, dentist, chemist</t>
  </si>
  <si>
    <t>Purchases – household appliances, furniture</t>
  </si>
  <si>
    <t>Loan payments – HP, credit card, overdraft</t>
  </si>
  <si>
    <t>Regular savings</t>
  </si>
  <si>
    <t>Kiwi saver</t>
  </si>
  <si>
    <t>week</t>
  </si>
  <si>
    <t>fortnight</t>
  </si>
  <si>
    <t>month</t>
  </si>
  <si>
    <t>year</t>
  </si>
  <si>
    <t>[select]</t>
  </si>
  <si>
    <r>
      <t xml:space="preserve">$ Amount per 
</t>
    </r>
    <r>
      <rPr>
        <b/>
        <sz val="6.5"/>
        <color indexed="9"/>
        <rFont val="Arial"/>
        <family val="2"/>
      </rPr>
      <t xml:space="preserve">(week / month / fortnight / year) </t>
    </r>
  </si>
  <si>
    <t>Annual Expenses $</t>
  </si>
  <si>
    <t>Working for Families, Child Support, Benefits</t>
  </si>
  <si>
    <t>June</t>
  </si>
  <si>
    <t>July</t>
  </si>
  <si>
    <t>August</t>
  </si>
  <si>
    <t>September</t>
  </si>
  <si>
    <t>October</t>
  </si>
  <si>
    <t>November</t>
  </si>
  <si>
    <t>December</t>
  </si>
  <si>
    <t>January</t>
  </si>
  <si>
    <t>February</t>
  </si>
  <si>
    <t>March</t>
  </si>
  <si>
    <t>April</t>
  </si>
  <si>
    <t>May</t>
  </si>
  <si>
    <t>Budget</t>
  </si>
  <si>
    <t>Opening bank balance</t>
  </si>
  <si>
    <t>Check</t>
  </si>
  <si>
    <t>Closing bank balance</t>
  </si>
  <si>
    <t>Annual Total $</t>
  </si>
  <si>
    <t>Actual</t>
  </si>
  <si>
    <t>Variance</t>
  </si>
  <si>
    <t>Actuals</t>
  </si>
  <si>
    <t xml:space="preserve"> </t>
  </si>
  <si>
    <t>NOTE:</t>
  </si>
  <si>
    <t>Red triangles, in the corners of  cells, indicate further instructions. Hover your mouse over the cell to reveal the tip.</t>
  </si>
  <si>
    <t xml:space="preserve">Helpful Tips </t>
  </si>
  <si>
    <t>Personal Annual &amp; Monthly Cashflow Budgets - Instructions</t>
  </si>
  <si>
    <r>
      <t xml:space="preserve">This workbook has been locked, if you want to unlock the cells use the </t>
    </r>
    <r>
      <rPr>
        <b/>
        <sz val="9"/>
        <color indexed="8"/>
        <rFont val="Arial"/>
        <family val="2"/>
      </rPr>
      <t xml:space="preserve">password 'budget' </t>
    </r>
    <r>
      <rPr>
        <sz val="9"/>
        <color indexed="8"/>
        <rFont val="Arial"/>
        <family val="2"/>
      </rPr>
      <t>to unprotect the sheet, other wise all cells that can be edited are in this colour shading</t>
    </r>
  </si>
  <si>
    <r>
      <rPr>
        <sz val="9"/>
        <color indexed="8"/>
        <rFont val="Arial"/>
        <family val="2"/>
      </rPr>
      <t xml:space="preserve">Cash budget for one season calculating a cash surplus or deficit
</t>
    </r>
    <r>
      <rPr>
        <sz val="9"/>
        <color indexed="8"/>
        <rFont val="Arial"/>
        <family val="2"/>
      </rPr>
      <t/>
    </r>
  </si>
  <si>
    <r>
      <rPr>
        <sz val="9"/>
        <color indexed="8"/>
        <rFont val="Arial"/>
        <family val="2"/>
      </rPr>
      <t xml:space="preserve">Complete the personal details at the top of the budget 
</t>
    </r>
    <r>
      <rPr>
        <sz val="9"/>
        <color indexed="8"/>
        <rFont val="Wingdings"/>
        <charset val="2"/>
      </rPr>
      <t/>
    </r>
  </si>
  <si>
    <t>Decide on your personal budget categories and add in as a weekly, fortnightly, monthly or annual totals</t>
  </si>
  <si>
    <r>
      <rPr>
        <sz val="9"/>
        <color indexed="8"/>
        <rFont val="Wingdings"/>
        <charset val="2"/>
      </rPr>
      <t xml:space="preserve"> </t>
    </r>
    <r>
      <rPr>
        <sz val="9"/>
        <color indexed="8"/>
        <rFont val="Arial"/>
        <family val="2"/>
      </rPr>
      <t>As you fill in expenses and income across the season the "Check column" will show how many more dollars need to be allocated</t>
    </r>
    <r>
      <rPr>
        <sz val="9"/>
        <color indexed="8"/>
        <rFont val="Wingdings"/>
        <charset val="2"/>
      </rPr>
      <t/>
    </r>
  </si>
  <si>
    <r>
      <rPr>
        <sz val="9"/>
        <color indexed="8"/>
        <rFont val="Arial"/>
        <family val="2"/>
      </rPr>
      <t xml:space="preserve">    Monthly cashflow budget for one season</t>
    </r>
    <r>
      <rPr>
        <sz val="9"/>
        <color indexed="8"/>
        <rFont val="Wingdings"/>
        <charset val="2"/>
      </rPr>
      <t xml:space="preserve"> </t>
    </r>
    <r>
      <rPr>
        <sz val="9"/>
        <color indexed="8"/>
        <rFont val="Arial"/>
        <family val="2"/>
      </rPr>
      <t/>
    </r>
  </si>
  <si>
    <t xml:space="preserve">    Formulas are in place to spread income and expense over 12 months though these may be typed over if the expense/income is
    not split evenly over 12 months</t>
  </si>
  <si>
    <t xml:space="preserve">    Remember to enter your opening bank balance in June</t>
  </si>
  <si>
    <t xml:space="preserve">    Each month (and year-to-date) has a variance column to see how close actual figures are to the budgeted ones</t>
  </si>
  <si>
    <t xml:space="preserve">    Remember to add in your actual opening bank balance in June</t>
  </si>
  <si>
    <t xml:space="preserve">    You can use the this worksheet to view your actuals over a 12 month period as well as comparing annually how you are tracking 
    compared to your budget, NOTE this sheet is view only and is pulled through from input tabs</t>
  </si>
  <si>
    <t>Some additional help for getting the most out of the budgets and troubleshooting</t>
  </si>
  <si>
    <t>If you need further help contact 0800 4 DAIRYNZ</t>
  </si>
  <si>
    <t>Step 2 - Forecast Monthly Cashflow Budget</t>
  </si>
  <si>
    <t>Step 3 -14 - Actual Monthly Cashflow (Input)</t>
  </si>
  <si>
    <t>Step 15 - Actual Cashflow (Report)</t>
  </si>
  <si>
    <t>Personal Actual Cashflow Report</t>
  </si>
  <si>
    <r>
      <t xml:space="preserve"> </t>
    </r>
    <r>
      <rPr>
        <sz val="9"/>
        <rFont val="Arial"/>
        <family val="2"/>
      </rPr>
      <t>You can use this work sheet to compare your budgets to actuals in a graph format</t>
    </r>
  </si>
  <si>
    <t>Step 16 - Tracking &amp; Comparison Charts</t>
  </si>
  <si>
    <t>Step 1 - Annual Cash Budget</t>
  </si>
  <si>
    <t>Annual Variance</t>
  </si>
  <si>
    <t xml:space="preserve">Personal budgeting is a skill that once mastered sets us up for life, with the ability to plan and manage money to enable us to do things that are important and remove the worry of not having enough. Personal budgeting is ongoing no matter what stage of life one is at or how much money they earn or have. </t>
  </si>
  <si>
    <r>
      <t>This workbook has been locked, if you want to unlock the cells use the</t>
    </r>
    <r>
      <rPr>
        <b/>
        <sz val="9"/>
        <color theme="1"/>
        <rFont val="Arial"/>
        <family val="2"/>
      </rPr>
      <t xml:space="preserve"> password 'budget' </t>
    </r>
    <r>
      <rPr>
        <sz val="9"/>
        <color theme="1"/>
        <rFont val="Arial"/>
        <family val="2"/>
      </rPr>
      <t>to unprotect the sheet</t>
    </r>
  </si>
  <si>
    <t>Why is personal budgeting important?</t>
  </si>
  <si>
    <t>What makes up a personal budget?</t>
  </si>
  <si>
    <t>Handy hints and useful tips:</t>
  </si>
  <si>
    <r>
      <t>Getting started:</t>
    </r>
    <r>
      <rPr>
        <sz val="9"/>
        <color indexed="8"/>
        <rFont val="Arial"/>
        <family val="2"/>
      </rPr>
      <t xml:space="preserve"> </t>
    </r>
  </si>
  <si>
    <t xml:space="preserve">Total Income less Total Expenses leaves a cash surplus or deficit. </t>
  </si>
  <si>
    <t>Total Income is the sum of all income above</t>
  </si>
  <si>
    <t>Total Expenses is the sum of all expenses above</t>
  </si>
  <si>
    <t>Emergency fund</t>
  </si>
  <si>
    <t>By expanding out the annual cash budget we can estimate month-by-month what income is expected and anticipated spending. The goal is to provide early warning for if or when during the year we will run out of cash or generate cash surplus.</t>
  </si>
  <si>
    <t>Personal Planned Monthly Cashflow Budget</t>
  </si>
  <si>
    <t xml:space="preserve">Personal Actual Monthly Cashflow </t>
  </si>
  <si>
    <t>2 - Planned Monthly Cashflow'</t>
  </si>
  <si>
    <t>My Income</t>
  </si>
  <si>
    <t>My Expenses</t>
  </si>
  <si>
    <r>
      <rPr>
        <b/>
        <sz val="9"/>
        <color theme="1"/>
        <rFont val="Arial"/>
        <family val="2"/>
      </rPr>
      <t>Step 2</t>
    </r>
    <r>
      <rPr>
        <sz val="9"/>
        <color theme="1"/>
        <rFont val="Arial"/>
        <family val="2"/>
      </rPr>
      <t xml:space="preserve"> </t>
    </r>
    <r>
      <rPr>
        <b/>
        <sz val="9"/>
        <color theme="1"/>
        <rFont val="Arial"/>
        <family val="2"/>
      </rPr>
      <t xml:space="preserve">- CHECK ACTUAL INCOME WITH BUDGET: </t>
    </r>
    <r>
      <rPr>
        <sz val="9"/>
        <color theme="1"/>
        <rFont val="Arial"/>
        <family val="2"/>
      </rPr>
      <t>For the month you are working on compare how the actual total income entered (white column) compares with the budget total income (green column). The yellow column on the left is the variance or the difference between the two. If the variance is negative it means less income was received than planned. If variance is positive more income was received than planned. Best laid plans change so do not worry, more importantly understand why it differs. How big is the difference and does any action need to be taken as a result or is it insignificant.</t>
    </r>
  </si>
  <si>
    <t>Well done, all the planning is complete, now its is time to start tracking what you earn and spend each month.</t>
  </si>
  <si>
    <r>
      <rPr>
        <b/>
        <sz val="9"/>
        <color theme="1"/>
        <rFont val="Arial"/>
        <family val="2"/>
      </rPr>
      <t xml:space="preserve">Step 5 - REVIEW THE CASH SURPLUS/DEFICIT: </t>
    </r>
    <r>
      <rPr>
        <sz val="9"/>
        <color theme="1"/>
        <rFont val="Arial"/>
        <family val="2"/>
      </rPr>
      <t xml:space="preserve">Check end result for the month, was it a surplus or a deficit? Is the result different to what was planned? </t>
    </r>
  </si>
  <si>
    <t>A month by month summary of incomings and outgoings which compares progress to date with the annual budget. This report is a great resource when preparing next years budgets.</t>
  </si>
  <si>
    <t>Tracking and comparing income and expenditure</t>
  </si>
  <si>
    <r>
      <rPr>
        <sz val="9"/>
        <color indexed="8"/>
        <rFont val="Arial"/>
        <family val="2"/>
      </rPr>
      <t xml:space="preserve">    When your forecast budget is complete, enter actual expenses and income monthly in the corresponding workbook
</t>
    </r>
    <r>
      <rPr>
        <sz val="9"/>
        <color indexed="8"/>
        <rFont val="Wingdings"/>
        <charset val="2"/>
      </rPr>
      <t/>
    </r>
  </si>
  <si>
    <t>This tool is a five step process, each step has its own tab and step by step instructions on how to enter income and expenditure. It is important to remember that budgets are not set in concrete, they evolve and can be altered as situations change.</t>
  </si>
  <si>
    <t>Telephone, mobile phone, internet, TV, sky</t>
  </si>
  <si>
    <t>Education and training e.g. school fees, courses</t>
  </si>
  <si>
    <t>Entertainment - movies, concerts, DVDs, magazines</t>
  </si>
  <si>
    <t>Professional fees – e.g. accountant, lawyer</t>
  </si>
  <si>
    <t>Insurance – home, contents, health, etc.</t>
  </si>
  <si>
    <t xml:space="preserve">Personal Annual Cash Budget </t>
  </si>
  <si>
    <r>
      <rPr>
        <b/>
        <sz val="9"/>
        <color indexed="9"/>
        <rFont val="Arial"/>
        <family val="2"/>
      </rPr>
      <t>NEXT</t>
    </r>
    <r>
      <rPr>
        <sz val="9"/>
        <color indexed="9"/>
        <rFont val="Arial"/>
        <family val="2"/>
      </rPr>
      <t xml:space="preserve"> select tab  '2 - Planned Monthly Cashflow' or click the link here</t>
    </r>
  </si>
  <si>
    <r>
      <rPr>
        <b/>
        <sz val="9"/>
        <color theme="1"/>
        <rFont val="Arial"/>
        <family val="2"/>
      </rPr>
      <t>Step 3 - ENTER MONTHLY EXPENSES</t>
    </r>
    <r>
      <rPr>
        <sz val="9"/>
        <color theme="1"/>
        <rFont val="Arial"/>
        <family val="2"/>
      </rPr>
      <t>: Annual expenses (column H) have been prepopulated from the Annual Cash Budget tab. This amount has then automatically been divided evenly across 12 months from June - May (column J - U). If expenses are not paid monthly and evenly then manually enter amounts as they will be paid in the appropriate cell. Refer back to banks statements, invoices and receipts to see what has happened in the past. Note how many weeks are in each month this will impact on how many weekly or fortnightly payments are made in one month.</t>
    </r>
  </si>
  <si>
    <r>
      <rPr>
        <b/>
        <sz val="9"/>
        <color theme="1"/>
        <rFont val="Arial"/>
        <family val="2"/>
      </rPr>
      <t>Step 1</t>
    </r>
    <r>
      <rPr>
        <sz val="9"/>
        <color theme="1"/>
        <rFont val="Arial"/>
        <family val="2"/>
      </rPr>
      <t xml:space="preserve"> </t>
    </r>
    <r>
      <rPr>
        <b/>
        <sz val="9"/>
        <color theme="1"/>
        <rFont val="Arial"/>
        <family val="2"/>
      </rPr>
      <t xml:space="preserve">- ENTER MONTHLY INCOME: </t>
    </r>
    <r>
      <rPr>
        <sz val="9"/>
        <color theme="1"/>
        <rFont val="Arial"/>
        <family val="2"/>
      </rPr>
      <t xml:space="preserve">Annual income (column H) have been prepopulated from the Annual Cash Budget tab. This amount has then automatically been divided evenly across 12 months from June to May (column J - U). If income is not received monthly and evenly then manually enter amounts as they will be received in the appropriate cell. </t>
    </r>
  </si>
  <si>
    <r>
      <rPr>
        <b/>
        <sz val="9"/>
        <color theme="1"/>
        <rFont val="Arial"/>
        <family val="2"/>
      </rPr>
      <t>Step 2</t>
    </r>
    <r>
      <rPr>
        <sz val="9"/>
        <color theme="1"/>
        <rFont val="Arial"/>
        <family val="2"/>
      </rPr>
      <t xml:space="preserve"> </t>
    </r>
    <r>
      <rPr>
        <b/>
        <sz val="9"/>
        <color theme="1"/>
        <rFont val="Arial"/>
        <family val="2"/>
      </rPr>
      <t xml:space="preserve">- CHECK INCOME: </t>
    </r>
    <r>
      <rPr>
        <sz val="9"/>
        <color theme="1"/>
        <rFont val="Arial"/>
        <family val="2"/>
      </rPr>
      <t>Review 'Check' column to make sure each category is '$0', this indicates all budgeted income has been allocated throughout the year. Continue to reallocate until balanced or go back to the 'Annual Cash Budget' and change the annual amount if this needs adjusting. Next look at the 'Total Income' row for each month. Which months have the greatest income and which have the least income? Is income even across each month or clumpy? Is there any flexibility to alter when income is received to improve the flow of cash coming in?</t>
    </r>
  </si>
  <si>
    <r>
      <rPr>
        <b/>
        <sz val="9"/>
        <color theme="1"/>
        <rFont val="Arial"/>
        <family val="2"/>
      </rPr>
      <t>Step 4</t>
    </r>
    <r>
      <rPr>
        <sz val="9"/>
        <color theme="1"/>
        <rFont val="Arial"/>
        <family val="2"/>
      </rPr>
      <t xml:space="preserve"> </t>
    </r>
    <r>
      <rPr>
        <b/>
        <sz val="9"/>
        <color theme="1"/>
        <rFont val="Arial"/>
        <family val="2"/>
      </rPr>
      <t xml:space="preserve">- CHECK EXPENSES: </t>
    </r>
    <r>
      <rPr>
        <sz val="9"/>
        <color theme="1"/>
        <rFont val="Arial"/>
        <family val="2"/>
      </rPr>
      <t>Review 'Check' column to make sure each category is '$0', this indicates all budgeted income has been allocated throughout the year. Continue to reallocate until balanced or go back to the 'Annual Cash Budget' and change the annual amount if it needs amending. Next look at the 'Total Expenses' row for each month. Which months have the greatest expenditure and which have the least expenditure? Are expenses even across each month or clumpy? Is there any flexibility to alter when expenses are incurred to improve the flow of cash going out? Does the 'Annual Cash Budget' need to be altered?</t>
    </r>
  </si>
  <si>
    <r>
      <rPr>
        <b/>
        <sz val="9"/>
        <color theme="1"/>
        <rFont val="Arial"/>
        <family val="2"/>
      </rPr>
      <t>Step 5</t>
    </r>
    <r>
      <rPr>
        <sz val="9"/>
        <color theme="1"/>
        <rFont val="Arial"/>
        <family val="2"/>
      </rPr>
      <t xml:space="preserve"> </t>
    </r>
    <r>
      <rPr>
        <b/>
        <sz val="9"/>
        <color theme="1"/>
        <rFont val="Arial"/>
        <family val="2"/>
      </rPr>
      <t xml:space="preserve">- CHECK MONTHLY RESULT: </t>
    </r>
    <r>
      <rPr>
        <sz val="9"/>
        <color theme="1"/>
        <rFont val="Arial"/>
        <family val="2"/>
      </rPr>
      <t xml:space="preserve">Once all income and expenditure has been entered it is time to see whether at the end of each month there is a surplus (income exceeds expenses) or a deficit (expenses exceeds income). The calculation for this is Total Income less Total Expenses. What months have a surplus? What months have a deficit? What is causing there to be a difference between months? Can there be any alterations to the amount or timing of income and expenditure to improve the results? Play around with changing some of the amounts and when the occur to see how this impacts the surplus or deficit. </t>
    </r>
  </si>
  <si>
    <r>
      <rPr>
        <b/>
        <sz val="9"/>
        <color theme="1"/>
        <rFont val="Arial"/>
        <family val="2"/>
      </rPr>
      <t>Step 7</t>
    </r>
    <r>
      <rPr>
        <sz val="9"/>
        <color theme="1"/>
        <rFont val="Arial"/>
        <family val="2"/>
      </rPr>
      <t xml:space="preserve"> </t>
    </r>
    <r>
      <rPr>
        <b/>
        <sz val="9"/>
        <color theme="1"/>
        <rFont val="Arial"/>
        <family val="2"/>
      </rPr>
      <t xml:space="preserve">- CHECK OPENING AND CLOSING BANK BALANCES: </t>
    </r>
    <r>
      <rPr>
        <sz val="9"/>
        <color theme="1"/>
        <rFont val="Arial"/>
        <family val="2"/>
      </rPr>
      <t>Spending time reviewing the result of the plan is just as important as entering in the numbers. This meanings checking all your needs can be meet by the income you generate and you have enough money in your bank account each month to make financial progress. Try changing the opening bank balance and see the impact this has on future months.</t>
    </r>
  </si>
  <si>
    <r>
      <rPr>
        <b/>
        <sz val="9"/>
        <color indexed="9"/>
        <rFont val="Arial"/>
        <family val="2"/>
      </rPr>
      <t>NEXT</t>
    </r>
    <r>
      <rPr>
        <sz val="9"/>
        <color indexed="9"/>
        <rFont val="Arial"/>
        <family val="2"/>
      </rPr>
      <t xml:space="preserve"> select tab  '3 - Actual Monthly Cashflow' or click the link here</t>
    </r>
  </si>
  <si>
    <t>3 - Actual Monthly Cashflow'</t>
  </si>
  <si>
    <r>
      <rPr>
        <b/>
        <sz val="9"/>
        <color theme="1"/>
        <rFont val="Arial"/>
        <family val="2"/>
      </rPr>
      <t xml:space="preserve">ESTABLISH A ROUTINE FOR UPDATING INFORMATION: </t>
    </r>
    <r>
      <rPr>
        <sz val="9"/>
        <color theme="1"/>
        <rFont val="Arial"/>
        <family val="2"/>
      </rPr>
      <t>Be disciplined with when this spreadsheet will get updated at the completion of each month and make it timely. Put a note in a diary or calendar, or set up a reminder on a computer or phone as a prompt e.g. first Monday of each month. The sooner you understand your monthly position the more in control you will feel.</t>
    </r>
  </si>
  <si>
    <r>
      <rPr>
        <b/>
        <sz val="9"/>
        <color theme="1"/>
        <rFont val="Arial"/>
        <family val="2"/>
      </rPr>
      <t xml:space="preserve">Step 4 - REVEIW ACTUALEXPENSES WITH BUDGET: </t>
    </r>
    <r>
      <rPr>
        <sz val="9"/>
        <color theme="1"/>
        <rFont val="Arial"/>
        <family val="2"/>
      </rPr>
      <t>For the month you are working on compare how the actual total expenses entered (white column) compares with the budget total expenses (green column). The yellow column on the left is the variance or the difference between the two. If the variance is negative it means the expenses was more than planned. If variance is positive the expenses was less than planned. Again plans change so focus on understanding why the difference occurred, how big is the difference and does any action need to be taken as a result or is it insignificant. NOTE: Due to rounding a small variance may occur in the check column if income or expenditure can not divided evenly across 12 months as a whole number.</t>
    </r>
  </si>
  <si>
    <t>Keep up the great work monitoring income and expenses each month. Information you enter also appears on the next two tabs providing different ways to review your progress.</t>
  </si>
  <si>
    <r>
      <rPr>
        <b/>
        <sz val="9"/>
        <color indexed="9"/>
        <rFont val="Arial"/>
        <family val="2"/>
      </rPr>
      <t>NEXT</t>
    </r>
    <r>
      <rPr>
        <sz val="9"/>
        <color indexed="9"/>
        <rFont val="Arial"/>
        <family val="2"/>
      </rPr>
      <t xml:space="preserve"> select tab  '4 - Actual Cashflow Report' or click the link here</t>
    </r>
  </si>
  <si>
    <t>4 - Actual Cashflow Report'</t>
  </si>
  <si>
    <r>
      <t xml:space="preserve">Why review a cashflow report: </t>
    </r>
    <r>
      <rPr>
        <sz val="9"/>
        <color theme="1"/>
        <rFont val="Arial"/>
        <family val="2"/>
      </rPr>
      <t xml:space="preserve">Reviewing what actually happened each year is a fantastic learning opportunity and provides detailed insight into money management patterns and habits. It also allows us to check whether our financial and personal goals are aligned with what we do in real life. There is always room for improvement when it comes to money management and having accurate information about how we use our money gives control and clarity of the situation. </t>
    </r>
  </si>
  <si>
    <r>
      <t>How to review a cashflow report:</t>
    </r>
    <r>
      <rPr>
        <sz val="9"/>
        <color theme="1"/>
        <rFont val="Arial"/>
        <family val="2"/>
      </rPr>
      <t xml:space="preserve"> Start with income, how much money was earnt during the year? How did it compare with what was planned? What months had the greatest income, what had the least income and why? Is there anything that could be done differently to improve income for future years whether it be higher salary, greater savings that will earn more interest or do you have a skill or interest that could earn additional money? </t>
    </r>
  </si>
  <si>
    <r>
      <t>EXPENSES:</t>
    </r>
    <r>
      <rPr>
        <sz val="9"/>
        <color theme="1"/>
        <rFont val="Arial"/>
        <family val="2"/>
      </rPr>
      <t xml:space="preserve"> How much money was spent during the year? How did it compared with what was planned? What months had the highest expenditure, which had the least expenditure and why? What three expenses make up the majority of total expenses? What changes need or want to be made in future years relating to expenditure? Has this plan be realistic and align with financial and personal goals?  </t>
    </r>
  </si>
  <si>
    <r>
      <rPr>
        <b/>
        <sz val="9"/>
        <color indexed="9"/>
        <rFont val="Arial"/>
        <family val="2"/>
      </rPr>
      <t xml:space="preserve">NEXT </t>
    </r>
    <r>
      <rPr>
        <sz val="9"/>
        <color indexed="9"/>
        <rFont val="Arial"/>
        <family val="2"/>
      </rPr>
      <t>select tab  '5 - Tracking &amp; Comparison Charts' or click the link here</t>
    </r>
  </si>
  <si>
    <t>5 -Tracking &amp; Comparison Charts'</t>
  </si>
  <si>
    <t>An alternative way of viewing how income, expenses and the bank balance is tracking and comparing to what was budgeted. Also includes a pie chart showing how expenses are allocated.</t>
  </si>
  <si>
    <t>Budget monthly income is shown in blue, actual monthly income is in red. The challenge is to have red actual income line equal or above the blue budget income line. What months are under budget, what months are over, what has happened to get this result?</t>
  </si>
  <si>
    <t>Glossary</t>
  </si>
  <si>
    <t>Mortgage payments – house, car, student, livestock</t>
  </si>
  <si>
    <t>Budget (1)</t>
  </si>
  <si>
    <t>Budget (2)</t>
  </si>
  <si>
    <t xml:space="preserve">An itemised summary of expected income and expenditure over a specified period.
</t>
  </si>
  <si>
    <t>Economical or inexpensive.</t>
  </si>
  <si>
    <t>Fixed interest investments</t>
  </si>
  <si>
    <t>Long-term, interest-earning assets, such as bank term deposits and bonds. These investments are generally lower risk, and offer a reliable return that can be used as income.</t>
  </si>
  <si>
    <t>Fixed rate</t>
  </si>
  <si>
    <t>Interest paid on a mortgage can be either a fixed rate or a floating rate, which means it either stays constant for a time or moves up and down variably. For a fixed rate loan, the interest rate is set at the date we take out our loan and remains the same throughout the agreed term, irrespective of whether bank interest rates rise or fall.</t>
  </si>
  <si>
    <t>Floating rate</t>
  </si>
  <si>
    <t>Interest paid on a mortgage can be either a fixed rate or a floating rate, which means it either stays constant for a time or moves up and down variably. For a floating rate loan, if interest rates fall, so does the amount we have to repay. Or we can choose to continue with the same level of repayment and reduce the term of our loan. However, if interest rates rise, then the opposite effect happens, and either we’ll need to increase our repayments or lengthen the term of our loan.</t>
  </si>
  <si>
    <t>HP</t>
  </si>
  <si>
    <t>Hire purchase is an agreement to borrow to buy a product on credit, and we can take it home and use it while we’re paying it off. With HP we usually pay a deposit followed by monthly payments (including the interest and fees charged) over a set period. HP can also be called a credit sale or a credit contract.</t>
  </si>
  <si>
    <t>Inflation</t>
  </si>
  <si>
    <t>Inflation is the rate at which the prices of goods and services increase over time. This reduces our money’s purchasing power. For example, if we buy something worth $1,000 now, and inflation were at 2%, in one year’s time we would need $1,020 to buy that same thing. This makes it important to invest in a way that at the least outpaces inflation, so that we are not rolling backwards but rather truly getting ahead.</t>
  </si>
  <si>
    <t>The difference between what you own and what you owe i.e. your net worth</t>
  </si>
  <si>
    <t>Equity</t>
  </si>
  <si>
    <t>A debt is money that is owed. Another name for a debt is a liability.</t>
  </si>
  <si>
    <t>Debt</t>
  </si>
  <si>
    <t>Assets are something of value that we can buy which put money back into our pocket (as opposed to just draining it). Examples include property, shares, savings accounts that earn interest, and bonds. These can usually be converted into cash if needed. Assets (like a house) are the opposite of liabilities (like a holiday).</t>
  </si>
  <si>
    <t>Asset</t>
  </si>
  <si>
    <t>Cash expenses are greater than cash revenue (income).</t>
  </si>
  <si>
    <t>Cash surplus</t>
  </si>
  <si>
    <t>Cash deficit</t>
  </si>
  <si>
    <t xml:space="preserve">Closing balance
</t>
  </si>
  <si>
    <t>The closing bank balance is calculated monthly by taking the closing balance of the previous month and
adding the cash surplus or deficit for the current month. For example, the closing bank balance for August
equals the closing bank balance for July plus the cash surplus/deficit for August.</t>
  </si>
  <si>
    <t>Opening balance</t>
  </si>
  <si>
    <t>Direct debits are a way of paying someone a variable amount direct from our bank account, usually on a fixed day of the month. Direct debits are ideal for bills that are a different amount each month – like telephone and power bills. They can also be used for personal savings.</t>
  </si>
  <si>
    <t>Direct debits</t>
  </si>
  <si>
    <t>What our employer puts into our KiwiSaver account (if we’re an employee). In addition to contributions from our wages and the government, employers are required to put in at least 3% of employees’ pay (before tax).</t>
  </si>
  <si>
    <t>Employer contributions</t>
  </si>
  <si>
    <t>Interest is the money we pay to use other people’s money. If we are using the bank’s money (by taking a loan), we pay them interest. If the bank is using our money (such as in a savings account) they pay us interest.</t>
  </si>
  <si>
    <t xml:space="preserve">Interest
</t>
  </si>
  <si>
    <t>The amount of interest we pay on a loan or are paid for an investment, usually expressed as a percentage. Seemingly small changes in these rates can make huge differences over time.</t>
  </si>
  <si>
    <t>Interest rates</t>
  </si>
  <si>
    <t>An overdraft is an extension of credit from the bank, during the season as cash flows in and out of the farm
business an overdraft may be required to continue operating.</t>
  </si>
  <si>
    <t>Overdraft</t>
  </si>
  <si>
    <t>The original amount of a debt on which interest is calculated.</t>
  </si>
  <si>
    <t>Principal</t>
  </si>
  <si>
    <t>Opening bank balance at the start of the year.</t>
  </si>
  <si>
    <t>What have I spent my money on?</t>
  </si>
  <si>
    <t>Personal budgeting is understanding and planning how much you earn and spend in a 12 month period and then tracking incomings and outgoings monthly to ensure we achieve what we set out to achieve. The goals you have for the next 5 or 10 years (or more) can be broken into financial targets and budgeting lets you track your progress towards these goals.</t>
  </si>
  <si>
    <t>By being organised with the right information it will be easier to see where your money is being spent (rent, mortgage, hire purchase, telephone, power, insurance, groceries and so on). Have ready your bank statements, invoices and bills, income statements for salary, wages, interest, dividends.</t>
  </si>
  <si>
    <t>READY, SET, GO - Lets get started, click on the tab second to the left named  '1 - Annual Cash Budget'</t>
  </si>
  <si>
    <t>A 12 month money plan where total income that will be received and expenses that will be paid is inputted to identify whether there will be a cash surplus or deficit at the end of the year. This is an overarching plan that sets the basis for a more detailed monthly budgeting.</t>
  </si>
  <si>
    <r>
      <rPr>
        <b/>
        <sz val="9"/>
        <color theme="1"/>
        <rFont val="Arial"/>
        <family val="2"/>
      </rPr>
      <t>Step 6</t>
    </r>
    <r>
      <rPr>
        <sz val="9"/>
        <color theme="1"/>
        <rFont val="Arial"/>
        <family val="2"/>
      </rPr>
      <t xml:space="preserve"> </t>
    </r>
    <r>
      <rPr>
        <b/>
        <sz val="9"/>
        <color theme="1"/>
        <rFont val="Arial"/>
        <family val="2"/>
      </rPr>
      <t xml:space="preserve">- ENTER OPENING BANK BALANCE: </t>
    </r>
    <r>
      <rPr>
        <sz val="9"/>
        <color theme="1"/>
        <rFont val="Arial"/>
        <family val="2"/>
      </rPr>
      <t>The final stage in creating a monthly cashflow is to enter the opening bank balance. This will then show the result monthly cash surpluses or deficits have on the opening and closing bank balances throughout the year. In the yellow cell below enter the likely opening bank balance for the first month of the year you are creating the cashflow. If your account will be in overdraft enter value as a negative. If you are unsure what this value will be do your best to guess, the main thing is to put something in. Once the opening bank balance has been entered it will prepopulate the opening and closing for the next 12 months. The calculation for closing bank balance is Opening Bank Balance plus Cash Surplus or Opening Bank Balance minus Cash Deficit depending on whether it is a surplus or deficit for that given month.</t>
    </r>
  </si>
  <si>
    <t xml:space="preserve"> Actual income and expenditure is entered month by month to compare what really happened with what was planned in the previous 'Planned Monthly Cashflow' page. By tracking progress each month we gain confidence that things are on the right track or have a prompt to take action if they are not.</t>
  </si>
  <si>
    <r>
      <rPr>
        <b/>
        <sz val="9"/>
        <color theme="1"/>
        <rFont val="Arial"/>
        <family val="2"/>
      </rPr>
      <t>Step 1</t>
    </r>
    <r>
      <rPr>
        <sz val="9"/>
        <color theme="1"/>
        <rFont val="Arial"/>
        <family val="2"/>
      </rPr>
      <t xml:space="preserve"> </t>
    </r>
    <r>
      <rPr>
        <b/>
        <sz val="9"/>
        <color theme="1"/>
        <rFont val="Arial"/>
        <family val="2"/>
      </rPr>
      <t xml:space="preserve">- ENTER ACTUAL MONTHLY INCOME: </t>
    </r>
    <r>
      <rPr>
        <sz val="9"/>
        <color theme="1"/>
        <rFont val="Arial"/>
        <family val="2"/>
      </rPr>
      <t>In the relevant month enter in the actual income received for that month in the 'Actual' column. Use your payroll or bank statements and any income records to ensure accuracy. Any refunds related to expenses should be deducted off the relevant expense category.</t>
    </r>
  </si>
  <si>
    <r>
      <rPr>
        <b/>
        <sz val="9"/>
        <color theme="1"/>
        <rFont val="Arial"/>
        <family val="2"/>
      </rPr>
      <t>Step 3</t>
    </r>
    <r>
      <rPr>
        <sz val="9"/>
        <color theme="1"/>
        <rFont val="Arial"/>
        <family val="2"/>
      </rPr>
      <t xml:space="preserve"> </t>
    </r>
    <r>
      <rPr>
        <b/>
        <sz val="9"/>
        <color theme="1"/>
        <rFont val="Arial"/>
        <family val="2"/>
      </rPr>
      <t xml:space="preserve">- ENTER ACTUAL MONTHLY EXPENSES: </t>
    </r>
    <r>
      <rPr>
        <sz val="9"/>
        <color theme="1"/>
        <rFont val="Arial"/>
        <family val="2"/>
      </rPr>
      <t>In the relevant month enter in the actual expenses received for that month in the 'Actual' column. How you pay for each expense will dictate where you source the information from. If expenses are paid by direct debit, internet banking or credit card refer to bank statements. Cash items use receipts or keep track of them in a notebook, spreadsheet or app on your phone.</t>
    </r>
  </si>
  <si>
    <r>
      <rPr>
        <b/>
        <sz val="9"/>
        <color theme="1"/>
        <rFont val="Arial"/>
        <family val="2"/>
      </rPr>
      <t xml:space="preserve">Step 6 - ENTER THE OPENING BANK BALANCE: This only needs to be done once at the start. </t>
    </r>
    <r>
      <rPr>
        <sz val="9"/>
        <color theme="1"/>
        <rFont val="Arial"/>
        <family val="2"/>
      </rPr>
      <t>In the yellow box enter the opening bank balance from the account which your income and expenditure comes in and out of. If you have several accounts you want to include combine them. If bank account is in overdraft enter as negative.</t>
    </r>
  </si>
  <si>
    <t>Budget monthly expenses are shown in blue, actual monthly expenses is in red. Work towards having red actual expenses line equal or below the blue budget expense line. What months are under budget, what months are over, what has happened to get this result?</t>
  </si>
  <si>
    <t>House rental, R &amp;M</t>
  </si>
  <si>
    <t>Food - Groceries</t>
  </si>
  <si>
    <t>Food - Dining out</t>
  </si>
  <si>
    <t>Electricity + gas</t>
  </si>
  <si>
    <t>Clothes</t>
  </si>
  <si>
    <t>Hair + beauty</t>
  </si>
  <si>
    <t>Vehicle - Fuel, R &amp; M</t>
  </si>
  <si>
    <t>Vehicle -  WOF, Rego</t>
  </si>
  <si>
    <t>Newspaper, mags</t>
  </si>
  <si>
    <t>Education &amp; training</t>
  </si>
  <si>
    <t>Childcare, house cleaner</t>
  </si>
  <si>
    <t>Entertainment</t>
  </si>
  <si>
    <t>Leisure</t>
  </si>
  <si>
    <t>Travel</t>
  </si>
  <si>
    <t>Gift, donations</t>
  </si>
  <si>
    <t>Healthcare</t>
  </si>
  <si>
    <t>Insurance</t>
  </si>
  <si>
    <t>Purchases - household items</t>
  </si>
  <si>
    <t xml:space="preserve">Mortgage payments </t>
  </si>
  <si>
    <t>Loan payments</t>
  </si>
  <si>
    <t>Kiwisaver</t>
  </si>
  <si>
    <r>
      <t xml:space="preserve">Income from investments </t>
    </r>
    <r>
      <rPr>
        <sz val="7"/>
        <rFont val="Arial"/>
        <family val="2"/>
      </rPr>
      <t>e.g. interest, dividends</t>
    </r>
  </si>
  <si>
    <r>
      <t xml:space="preserve">Other income </t>
    </r>
    <r>
      <rPr>
        <sz val="7"/>
        <rFont val="Arial"/>
        <family val="2"/>
      </rPr>
      <t>e.g. stock sales, lease cows</t>
    </r>
  </si>
  <si>
    <r>
      <rPr>
        <b/>
        <sz val="9"/>
        <color theme="1"/>
        <rFont val="Arial"/>
        <family val="2"/>
      </rPr>
      <t>Step 5: CHECK:</t>
    </r>
    <r>
      <rPr>
        <sz val="9"/>
        <color theme="1"/>
        <rFont val="Arial"/>
        <family val="2"/>
      </rPr>
      <t xml:space="preserve"> Review your final cash position is it a surplus or deficit? Does this meet personal expectations and financial goals?                                                                                             I have a </t>
    </r>
    <r>
      <rPr>
        <b/>
        <sz val="9"/>
        <color theme="1"/>
        <rFont val="Arial"/>
        <family val="2"/>
      </rPr>
      <t>surplus</t>
    </r>
    <r>
      <rPr>
        <sz val="9"/>
        <color theme="1"/>
        <rFont val="Arial"/>
        <family val="2"/>
      </rPr>
      <t xml:space="preserve"> - How will this surplus be utilised, increase regular savings, pay off debt, invest in education or an asset? Could this be increased?                                     I have a</t>
    </r>
    <r>
      <rPr>
        <b/>
        <sz val="9"/>
        <color theme="1"/>
        <rFont val="Arial"/>
        <family val="2"/>
      </rPr>
      <t xml:space="preserve"> deficit </t>
    </r>
    <r>
      <rPr>
        <sz val="9"/>
        <color theme="1"/>
        <rFont val="Arial"/>
        <family val="2"/>
      </rPr>
      <t xml:space="preserve">- How will this deficit be dealt with? Can income increase? Where are there opportunities to reduce spending? </t>
    </r>
  </si>
  <si>
    <r>
      <rPr>
        <b/>
        <sz val="9"/>
        <color theme="1"/>
        <rFont val="Arial"/>
        <family val="2"/>
      </rPr>
      <t xml:space="preserve">Step 2: CHECK: </t>
    </r>
    <r>
      <rPr>
        <sz val="9"/>
        <color theme="1"/>
        <rFont val="Arial"/>
        <family val="2"/>
      </rPr>
      <t>Review all income, is this what was expected, has anything been missed out?</t>
    </r>
  </si>
  <si>
    <r>
      <rPr>
        <b/>
        <sz val="9"/>
        <color theme="1"/>
        <rFont val="Arial"/>
        <family val="2"/>
      </rPr>
      <t xml:space="preserve">Step 3: EXPENSES: </t>
    </r>
    <r>
      <rPr>
        <sz val="9"/>
        <color theme="1"/>
        <rFont val="Arial"/>
        <family val="2"/>
      </rPr>
      <t>Enter all expenditure in left white column, annual expenses will prepopulate. Check right frequency has been selected in green box.</t>
    </r>
  </si>
  <si>
    <r>
      <rPr>
        <b/>
        <sz val="9"/>
        <color theme="1"/>
        <rFont val="Arial"/>
        <family val="2"/>
      </rPr>
      <t>Step 1: INCOME:</t>
    </r>
    <r>
      <rPr>
        <sz val="9"/>
        <color theme="1"/>
        <rFont val="Arial"/>
        <family val="2"/>
      </rPr>
      <t xml:space="preserve"> Enter all income in left white column, annual income will prepopulate in the right column. To change the frequency click the green middle cell and a drop down arrow will appear, income can be weekly, fortnightly, monthly or yearly. If you are unsure of your after tax salary or wage search online for one of the many New Zealand income tax calculators available for free.</t>
    </r>
  </si>
  <si>
    <t>This chart shows you whether you are spending more money than you earn each month. Budget results are shown in blue, actual are in red. Take the time to understand why some months differ from others and ask yourself whether you are comfortable with the result and would any changes be made? Use this chart to quantify any surpluses available to increase savings. If you have a deficit spending habits may need to be altered.</t>
  </si>
  <si>
    <t>Am I spending more than I earn?</t>
  </si>
  <si>
    <t>Do I have enough money in my bank account?</t>
  </si>
  <si>
    <t>Am I earning as much as I planned?</t>
  </si>
  <si>
    <t>Am I spending more or less than I planned?</t>
  </si>
  <si>
    <t>This chart shows how much you spend in each area compared to what you planned to spend. Have you over spent or underspent in any area and why has this happened. Are you comfortable with your results? Do any changes need to be made to keep on track?</t>
  </si>
  <si>
    <t>This pie chart shows what areas you spend the most money on and what you spend the least? It is actual spend not budgeted spend. How much you spend in each area should align with your priorities and goals and will be depend on stage of life, level of income and family etc. Whatever your situation make sure your spending habits are helping you progress and reach your targets and that you are in control of where your money goes, you worked hard to earn it, so make the most of it!</t>
  </si>
  <si>
    <t>What do I spend the most money on? - Actual</t>
  </si>
  <si>
    <r>
      <rPr>
        <b/>
        <sz val="9"/>
        <color theme="1"/>
        <rFont val="Arial"/>
        <family val="2"/>
      </rPr>
      <t xml:space="preserve">Step 7 - REVIEW MONTHLY BANK BALANCE: </t>
    </r>
    <r>
      <rPr>
        <sz val="9"/>
        <color theme="1"/>
        <rFont val="Arial"/>
        <family val="2"/>
      </rPr>
      <t xml:space="preserve">Check opening and closing bank balances. Do this for the current month and future months to ensure there are sufficient funds to cover your needs for the rest of the year. If the number is negative it means bank balance will go into debt. If you do not have debt/overdraft facilitates what can be done to bring the balance back to positive? How are things tracking compared with what was planned? You can also look at the monthly budget versus actual bank balance in the Actual Cashflow Report tab or by looking at the Tracking Charts. </t>
    </r>
  </si>
  <si>
    <t>SAVE DOCUMENT</t>
  </si>
  <si>
    <r>
      <t xml:space="preserve">TRACKING &amp; COMPARING PROGRESS: </t>
    </r>
    <r>
      <rPr>
        <sz val="9"/>
        <color theme="1"/>
        <rFont val="Arial"/>
        <family val="2"/>
      </rPr>
      <t>The following tab 'Tracking and Comparison Charts' visually presents your progress. Use these charts to reflect on how you are going and whether changes need to be made to your orginal plan. Keep looking ahead so you are well informed of your situation in the months ahead and be proactive with your decision making and choices.</t>
    </r>
  </si>
  <si>
    <r>
      <rPr>
        <b/>
        <sz val="9"/>
        <color theme="1"/>
        <rFont val="Arial"/>
        <family val="2"/>
      </rPr>
      <t xml:space="preserve">Step 4: CHECK: </t>
    </r>
    <r>
      <rPr>
        <sz val="9"/>
        <color theme="1"/>
        <rFont val="Arial"/>
        <family val="2"/>
      </rPr>
      <t>Review all expenditure, is this what was expected, is everything necessary? Check bank statements to make sure all expenses have been included. Do you have others that are not listed here?</t>
    </r>
  </si>
  <si>
    <t xml:space="preserve">Start  by reviewing opening and closing bank balance rows. What impact is the cash surplus/deficit having on the bank balance? What months are bank balances highest and lowest? Is there sufficient funds to cover your needs every month? Does any income or expenditure need to be altered to change the bank balance result e.g. is there room to allocate more to savings, can expenditure be reduced in nonessential areas? Does the timing of certain income and expenditure have to be reviewed? Lastly, is this plan realistic and has it been shared with close family  who are impacted by the budget and can be supportive in achieving it. e.g. husband, wife, partner, children, flatmate. This is also a good time to review automatic payments relating to savings and debt repayment. Are there months where amounts could be greater so you achieve your goals faster. </t>
  </si>
  <si>
    <r>
      <rPr>
        <b/>
        <sz val="9"/>
        <color theme="1"/>
        <rFont val="Arial"/>
        <family val="2"/>
      </rPr>
      <t>KEEPING GOOD RECORDS:</t>
    </r>
    <r>
      <rPr>
        <sz val="9"/>
        <color theme="1"/>
        <rFont val="Arial"/>
        <family val="2"/>
      </rPr>
      <t xml:space="preserve"> In order to make this process as straightforward as possible it would be recommended to establish a system for recording, sorting and storing financial information such as bank statements, invoices, receipts by storing in folders or writing things in notebook etc. This means information is ordered and easily accessible. Group information according to months so it can be easily transferred into this spreadsheet. </t>
    </r>
  </si>
  <si>
    <r>
      <rPr>
        <b/>
        <sz val="9"/>
        <color theme="1"/>
        <rFont val="Arial"/>
        <family val="2"/>
      </rPr>
      <t xml:space="preserve">Step 8 - UPDATE MONTHLY: </t>
    </r>
    <r>
      <rPr>
        <sz val="9"/>
        <color theme="1"/>
        <rFont val="Arial"/>
        <family val="2"/>
      </rPr>
      <t>Each month update actual income and expenditure for the relevant month and compare and review. So you do not forget to do this set up a reminder system either on your phone, calendar or better still make yourself accountable to someone else e.g. partner, friend or parent by updating them with your progress each month, this will also provide motivation. For more motivation set yourself a financial goal or target and reward yourself (sensible!) when that is reached. Good luck and have fun!</t>
    </r>
  </si>
  <si>
    <t>Budget bank balances are shown in blue, actual is in red. The aim is to keep the bank balances above zero so debt is not incurred. If surplus funds are present think carefully about how they can be used wisely. Look at the months ahead and start thinking about how your money habits may impact your bank balance and whether any changes need to be made to achieve the result you want.</t>
  </si>
  <si>
    <t>Telephone, internet, TV etc.</t>
  </si>
  <si>
    <t>Professional fees</t>
  </si>
  <si>
    <t>Cash income is greater than cash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</si>
</sst>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
    <numFmt numFmtId="165" formatCode="_-&quot;$&quot;* #,##0_-;\-&quot;$&quot;* #,##0_-;_-&quot;$&quot;* &quot;-&quot;??_-;_-@_-"/>
  </numFmts>
  <fonts count="55">
    <font>
      <sz val="11"/>
      <color theme="1"/>
      <name val="Calibri"/>
      <family val="2"/>
      <scheme val="minor"/>
    </font>
    <font>
      <b/>
      <sz val="6.5"/>
      <color indexed="9"/>
      <name val="Arial"/>
      <family val="2"/>
    </font>
    <font>
      <sz val="7"/>
      <name val="Arial"/>
      <family val="2"/>
    </font>
    <font>
      <b/>
      <sz val="9"/>
      <color indexed="8"/>
      <name val="Arial"/>
      <family val="2"/>
    </font>
    <font>
      <sz val="9"/>
      <color indexed="8"/>
      <name val="Arial"/>
      <family val="2"/>
    </font>
    <font>
      <sz val="11"/>
      <color indexed="8"/>
      <name val="Calibri"/>
      <family val="2"/>
    </font>
    <font>
      <sz val="11"/>
      <color indexed="9"/>
      <name val="Calibri"/>
      <family val="2"/>
    </font>
    <font>
      <sz val="8"/>
      <color indexed="23"/>
      <name val="Arial"/>
      <family val="2"/>
    </font>
    <font>
      <b/>
      <sz val="8.5"/>
      <color indexed="9"/>
      <name val="Arial"/>
      <family val="2"/>
    </font>
    <font>
      <sz val="8.5"/>
      <color indexed="8"/>
      <name val="Arial"/>
      <family val="2"/>
    </font>
    <font>
      <b/>
      <sz val="8.5"/>
      <color indexed="8"/>
      <name val="Arial"/>
      <family val="2"/>
    </font>
    <font>
      <b/>
      <sz val="9"/>
      <color indexed="8"/>
      <name val="Arial"/>
      <family val="2"/>
    </font>
    <font>
      <b/>
      <sz val="9"/>
      <color indexed="9"/>
      <name val="Arial"/>
      <family val="2"/>
    </font>
    <font>
      <b/>
      <i/>
      <sz val="16"/>
      <color indexed="9"/>
      <name val="Arial"/>
      <family val="2"/>
    </font>
    <font>
      <b/>
      <sz val="8"/>
      <color indexed="8"/>
      <name val="Arial"/>
      <family val="2"/>
    </font>
    <font>
      <sz val="8"/>
      <color indexed="8"/>
      <name val="Arial"/>
      <family val="2"/>
    </font>
    <font>
      <sz val="9"/>
      <color indexed="8"/>
      <name val="Arial"/>
      <family val="2"/>
    </font>
    <font>
      <sz val="8.5"/>
      <color indexed="8"/>
      <name val="Arial"/>
      <family val="2"/>
    </font>
    <font>
      <sz val="8"/>
      <color indexed="9"/>
      <name val="Arial"/>
      <family val="2"/>
    </font>
    <font>
      <sz val="11"/>
      <color indexed="8"/>
      <name val="Arial"/>
      <family val="2"/>
    </font>
    <font>
      <sz val="9"/>
      <color indexed="9"/>
      <name val="Arial"/>
      <family val="2"/>
    </font>
    <font>
      <sz val="9"/>
      <color indexed="8"/>
      <name val="Calibri"/>
      <family val="2"/>
    </font>
    <font>
      <sz val="9"/>
      <name val="Arial"/>
      <family val="2"/>
    </font>
    <font>
      <b/>
      <sz val="9"/>
      <name val="Arial"/>
      <family val="2"/>
    </font>
    <font>
      <b/>
      <sz val="9"/>
      <color indexed="8"/>
      <name val="Arial"/>
      <family val="2"/>
    </font>
    <font>
      <sz val="9"/>
      <color indexed="8"/>
      <name val="Arial"/>
      <family val="2"/>
    </font>
    <font>
      <b/>
      <i/>
      <sz val="19"/>
      <color indexed="9"/>
      <name val="Arial"/>
      <family val="2"/>
    </font>
    <font>
      <b/>
      <sz val="9"/>
      <color indexed="50"/>
      <name val="Arial"/>
      <family val="2"/>
    </font>
    <font>
      <sz val="9"/>
      <color indexed="8"/>
      <name val="Wingdings"/>
      <charset val="2"/>
    </font>
    <font>
      <sz val="9"/>
      <color indexed="8"/>
      <name val="Arial"/>
      <family val="2"/>
      <charset val="2"/>
    </font>
    <font>
      <u/>
      <sz val="13.2"/>
      <color theme="10"/>
      <name val="Calibri"/>
      <family val="2"/>
    </font>
    <font>
      <b/>
      <sz val="9"/>
      <color rgb="FF99CC00"/>
      <name val="Arial"/>
      <family val="2"/>
    </font>
    <font>
      <sz val="11"/>
      <color theme="0"/>
      <name val="Arial"/>
      <family val="2"/>
    </font>
    <font>
      <sz val="11"/>
      <name val="Calibri"/>
      <family val="2"/>
      <scheme val="minor"/>
    </font>
    <font>
      <sz val="9"/>
      <color theme="1"/>
      <name val="Calibri"/>
      <family val="2"/>
      <scheme val="minor"/>
    </font>
    <font>
      <sz val="9"/>
      <color theme="1"/>
      <name val="Arial"/>
      <family val="2"/>
    </font>
    <font>
      <b/>
      <sz val="9"/>
      <color theme="1"/>
      <name val="Arial"/>
      <family val="2"/>
    </font>
    <font>
      <sz val="9"/>
      <color indexed="81"/>
      <name val="Tahoma"/>
      <family val="2"/>
    </font>
    <font>
      <b/>
      <sz val="9"/>
      <color indexed="81"/>
      <name val="Tahoma"/>
      <family val="2"/>
    </font>
    <font>
      <b/>
      <i/>
      <sz val="9"/>
      <color indexed="9"/>
      <name val="Arial"/>
      <family val="2"/>
    </font>
    <font>
      <i/>
      <sz val="7"/>
      <color indexed="9"/>
      <name val="Arial"/>
      <family val="2"/>
    </font>
    <font>
      <i/>
      <sz val="8"/>
      <name val="Arial"/>
      <family val="2"/>
    </font>
    <font>
      <u/>
      <sz val="9"/>
      <color theme="0"/>
      <name val="Arial"/>
      <family val="2"/>
    </font>
    <font>
      <b/>
      <i/>
      <sz val="9"/>
      <color rgb="FFFF0000"/>
      <name val="Arial"/>
      <family val="2"/>
    </font>
    <font>
      <b/>
      <sz val="9"/>
      <color theme="0"/>
      <name val="Arial"/>
      <family val="2"/>
    </font>
    <font>
      <b/>
      <sz val="11"/>
      <color theme="1"/>
      <name val="Calibri"/>
      <family val="2"/>
      <scheme val="minor"/>
    </font>
    <font>
      <b/>
      <u/>
      <sz val="9"/>
      <color theme="0"/>
      <name val="Arial"/>
      <family val="2"/>
    </font>
    <font>
      <b/>
      <sz val="16"/>
      <color indexed="9"/>
      <name val="Arial"/>
      <family val="2"/>
    </font>
    <font>
      <b/>
      <i/>
      <sz val="12"/>
      <name val="Arial"/>
      <family val="2"/>
    </font>
    <font>
      <sz val="11"/>
      <color theme="0"/>
      <name val="Calibri"/>
      <family val="2"/>
      <scheme val="minor"/>
    </font>
    <font>
      <b/>
      <u/>
      <sz val="12"/>
      <name val="Arial"/>
      <family val="2"/>
    </font>
    <font>
      <b/>
      <u/>
      <sz val="14"/>
      <name val="Calibri"/>
      <family val="2"/>
    </font>
    <font>
      <sz val="11"/>
      <color rgb="FFFF0000"/>
      <name val="Calibri"/>
      <family val="2"/>
      <scheme val="minor"/>
    </font>
    <font>
      <sz val="11"/>
      <color rgb="FFFF0000"/>
      <name val="Arial"/>
      <family val="2"/>
    </font>
    <font>
      <i/>
      <sz val="9"/>
      <color rgb="FFFF0000"/>
      <name val="Arial"/>
      <family val="2"/>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7BC143"/>
        <bgColor indexed="64"/>
      </patternFill>
    </fill>
    <fill>
      <patternFill patternType="solid">
        <fgColor theme="1" tint="0.249977111117893"/>
        <bgColor indexed="64"/>
      </patternFill>
    </fill>
    <fill>
      <patternFill patternType="solid">
        <fgColor rgb="FFBFE1A3"/>
        <bgColor indexed="64"/>
      </patternFill>
    </fill>
    <fill>
      <patternFill patternType="solid">
        <fgColor theme="6" tint="0.59999389629810485"/>
        <bgColor indexed="64"/>
      </patternFill>
    </fill>
    <fill>
      <patternFill patternType="solid">
        <fgColor theme="6" tint="0.59999389629810485"/>
        <bgColor indexed="57"/>
      </patternFill>
    </fill>
    <fill>
      <patternFill patternType="solid">
        <fgColor rgb="FFFFFF99"/>
        <bgColor indexed="64"/>
      </patternFill>
    </fill>
    <fill>
      <patternFill patternType="solid">
        <fgColor theme="0" tint="-0.249977111117893"/>
        <bgColor indexed="64"/>
      </patternFill>
    </fill>
    <fill>
      <patternFill patternType="solid">
        <fgColor rgb="FFD8E4BC"/>
        <bgColor indexed="64"/>
      </patternFill>
    </fill>
    <fill>
      <patternFill patternType="solid">
        <fgColor theme="0"/>
        <bgColor indexed="64"/>
      </patternFill>
    </fill>
    <fill>
      <patternFill patternType="solid">
        <fgColor rgb="FFFFFF89"/>
        <bgColor indexed="64"/>
      </patternFill>
    </fill>
    <fill>
      <patternFill patternType="solid">
        <fgColor rgb="FFFFFF00"/>
        <bgColor indexed="64"/>
      </patternFill>
    </fill>
    <fill>
      <patternFill patternType="solid">
        <fgColor theme="0" tint="-4.9989318521683403E-2"/>
        <bgColor indexed="64"/>
      </patternFill>
    </fill>
  </fills>
  <borders count="69">
    <border>
      <left/>
      <right/>
      <top/>
      <bottom/>
      <diagonal/>
    </border>
    <border>
      <left style="thin">
        <color indexed="22"/>
      </left>
      <right style="thin">
        <color indexed="22"/>
      </right>
      <top style="thin">
        <color indexed="22"/>
      </top>
      <bottom style="thin">
        <color indexed="22"/>
      </bottom>
      <diagonal/>
    </border>
    <border>
      <left/>
      <right/>
      <top/>
      <bottom style="hair">
        <color indexed="22"/>
      </bottom>
      <diagonal/>
    </border>
    <border>
      <left style="hair">
        <color indexed="22"/>
      </left>
      <right style="hair">
        <color indexed="22"/>
      </right>
      <top style="hair">
        <color indexed="22"/>
      </top>
      <bottom style="hair">
        <color indexed="22"/>
      </bottom>
      <diagonal/>
    </border>
    <border>
      <left/>
      <right/>
      <top style="hair">
        <color indexed="22"/>
      </top>
      <bottom/>
      <diagonal/>
    </border>
    <border>
      <left style="hair">
        <color indexed="22"/>
      </left>
      <right style="hair">
        <color indexed="22"/>
      </right>
      <top/>
      <bottom/>
      <diagonal/>
    </border>
    <border>
      <left/>
      <right style="hair">
        <color indexed="22"/>
      </right>
      <top/>
      <bottom style="hair">
        <color indexed="22"/>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style="hair">
        <color indexed="22"/>
      </left>
      <right/>
      <top style="hair">
        <color indexed="22"/>
      </top>
      <bottom/>
      <diagonal/>
    </border>
    <border>
      <left style="hair">
        <color indexed="22"/>
      </left>
      <right/>
      <top/>
      <bottom style="hair">
        <color indexed="22"/>
      </bottom>
      <diagonal/>
    </border>
    <border>
      <left style="hair">
        <color indexed="22"/>
      </left>
      <right/>
      <top/>
      <bottom/>
      <diagonal/>
    </border>
    <border>
      <left/>
      <right/>
      <top style="thin">
        <color indexed="57"/>
      </top>
      <bottom style="hair">
        <color indexed="22"/>
      </bottom>
      <diagonal/>
    </border>
    <border>
      <left style="hair">
        <color indexed="22"/>
      </left>
      <right style="hair">
        <color indexed="22"/>
      </right>
      <top style="hair">
        <color indexed="22"/>
      </top>
      <bottom/>
      <diagonal/>
    </border>
    <border>
      <left style="thin">
        <color indexed="57"/>
      </left>
      <right/>
      <top style="thin">
        <color indexed="57"/>
      </top>
      <bottom/>
      <diagonal/>
    </border>
    <border>
      <left/>
      <right/>
      <top style="thin">
        <color indexed="57"/>
      </top>
      <bottom/>
      <diagonal/>
    </border>
    <border>
      <left/>
      <right style="hair">
        <color indexed="22"/>
      </right>
      <top style="hair">
        <color indexed="22"/>
      </top>
      <bottom/>
      <diagonal/>
    </border>
    <border>
      <left/>
      <right style="hair">
        <color indexed="22"/>
      </right>
      <top/>
      <bottom/>
      <diagonal/>
    </border>
    <border>
      <left/>
      <right style="hair">
        <color indexed="22"/>
      </right>
      <top style="hair">
        <color indexed="22"/>
      </top>
      <bottom style="hair">
        <color indexed="22"/>
      </bottom>
      <diagonal/>
    </border>
    <border>
      <left style="thin">
        <color indexed="57"/>
      </left>
      <right/>
      <top/>
      <bottom style="thin">
        <color indexed="57"/>
      </bottom>
      <diagonal/>
    </border>
    <border>
      <left/>
      <right/>
      <top/>
      <bottom style="thin">
        <color indexed="57"/>
      </bottom>
      <diagonal/>
    </border>
    <border>
      <left style="thin">
        <color indexed="57"/>
      </left>
      <right/>
      <top/>
      <bottom/>
      <diagonal/>
    </border>
    <border>
      <left style="hair">
        <color indexed="22"/>
      </left>
      <right/>
      <top style="thin">
        <color indexed="22"/>
      </top>
      <bottom style="hair">
        <color indexed="2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22"/>
      </bottom>
      <diagonal/>
    </border>
    <border>
      <left style="hair">
        <color indexed="22"/>
      </left>
      <right style="thin">
        <color indexed="64"/>
      </right>
      <top/>
      <bottom style="hair">
        <color indexed="22"/>
      </bottom>
      <diagonal/>
    </border>
    <border>
      <left style="thin">
        <color indexed="64"/>
      </left>
      <right/>
      <top style="hair">
        <color indexed="22"/>
      </top>
      <bottom style="hair">
        <color indexed="22"/>
      </bottom>
      <diagonal/>
    </border>
    <border>
      <left style="hair">
        <color indexed="22"/>
      </left>
      <right style="thin">
        <color indexed="64"/>
      </right>
      <top style="hair">
        <color indexed="22"/>
      </top>
      <bottom style="hair">
        <color indexed="22"/>
      </bottom>
      <diagonal/>
    </border>
    <border>
      <left style="thin">
        <color indexed="64"/>
      </left>
      <right/>
      <top/>
      <bottom/>
      <diagonal/>
    </border>
    <border>
      <left/>
      <right style="thin">
        <color indexed="64"/>
      </right>
      <top/>
      <bottom/>
      <diagonal/>
    </border>
    <border>
      <left style="thin">
        <color indexed="64"/>
      </left>
      <right style="hair">
        <color indexed="22"/>
      </right>
      <top style="hair">
        <color indexed="22"/>
      </top>
      <bottom style="hair">
        <color indexed="22"/>
      </bottom>
      <diagonal/>
    </border>
    <border>
      <left style="hair">
        <color indexed="22"/>
      </left>
      <right style="thin">
        <color indexed="64"/>
      </right>
      <top/>
      <bottom/>
      <diagonal/>
    </border>
    <border>
      <left style="thin">
        <color indexed="64"/>
      </left>
      <right/>
      <top/>
      <bottom style="thin">
        <color indexed="64"/>
      </bottom>
      <diagonal/>
    </border>
    <border>
      <left style="hair">
        <color indexed="22"/>
      </left>
      <right/>
      <top/>
      <bottom style="thin">
        <color indexed="64"/>
      </bottom>
      <diagonal/>
    </border>
    <border>
      <left style="hair">
        <color indexed="22"/>
      </left>
      <right style="thin">
        <color indexed="64"/>
      </right>
      <top/>
      <bottom style="thin">
        <color indexed="64"/>
      </bottom>
      <diagonal/>
    </border>
    <border>
      <left/>
      <right style="thin">
        <color indexed="64"/>
      </right>
      <top style="hair">
        <color indexed="22"/>
      </top>
      <bottom style="hair">
        <color indexed="22"/>
      </bottom>
      <diagonal/>
    </border>
    <border>
      <left/>
      <right style="thin">
        <color indexed="64"/>
      </right>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hair">
        <color indexed="22"/>
      </left>
      <right style="thin">
        <color indexed="64"/>
      </right>
      <top style="thin">
        <color indexed="64"/>
      </top>
      <bottom/>
      <diagonal/>
    </border>
    <border>
      <left/>
      <right style="thin">
        <color indexed="64"/>
      </right>
      <top/>
      <bottom style="hair">
        <color indexed="22"/>
      </bottom>
      <diagonal/>
    </border>
    <border>
      <left style="hair">
        <color indexed="22"/>
      </left>
      <right style="thin">
        <color indexed="64"/>
      </right>
      <top style="hair">
        <color indexed="22"/>
      </top>
      <bottom style="thin">
        <color indexed="64"/>
      </bottom>
      <diagonal/>
    </border>
    <border>
      <left style="hair">
        <color theme="0" tint="-0.14996795556505021"/>
      </left>
      <right/>
      <top style="thin">
        <color indexed="57"/>
      </top>
      <bottom style="hair">
        <color indexed="22"/>
      </bottom>
      <diagonal/>
    </border>
    <border>
      <left/>
      <right style="hair">
        <color theme="0" tint="-0.14999847407452621"/>
      </right>
      <top style="thin">
        <color indexed="57"/>
      </top>
      <bottom style="hair">
        <color indexed="22"/>
      </bottom>
      <diagonal/>
    </border>
    <border>
      <left style="hair">
        <color theme="0" tint="-0.1499679555650502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22"/>
      </left>
      <right/>
      <top style="thin">
        <color indexed="64"/>
      </top>
      <bottom/>
      <diagonal/>
    </border>
    <border>
      <left style="hair">
        <color indexed="64"/>
      </left>
      <right style="thin">
        <color indexed="64"/>
      </right>
      <top style="thin">
        <color indexed="64"/>
      </top>
      <bottom/>
      <diagonal/>
    </border>
    <border>
      <left style="hair">
        <color indexed="22"/>
      </left>
      <right style="hair">
        <color indexed="22"/>
      </right>
      <top style="thin">
        <color indexed="22"/>
      </top>
      <bottom/>
      <diagonal/>
    </border>
    <border>
      <left style="thin">
        <color indexed="22"/>
      </left>
      <right style="thin">
        <color indexed="22"/>
      </right>
      <top/>
      <bottom style="thin">
        <color indexed="22"/>
      </bottom>
      <diagonal/>
    </border>
    <border>
      <left style="hair">
        <color theme="0" tint="-4.9989318521683403E-2"/>
      </left>
      <right style="hair">
        <color theme="0" tint="-4.9989318521683403E-2"/>
      </right>
      <top style="hair">
        <color theme="0" tint="-4.9989318521683403E-2"/>
      </top>
      <bottom style="hair">
        <color theme="0" tint="-4.9989318521683403E-2"/>
      </bottom>
      <diagonal/>
    </border>
    <border>
      <left style="hair">
        <color indexed="22"/>
      </left>
      <right style="thin">
        <color indexed="64"/>
      </right>
      <top style="thin">
        <color indexed="22"/>
      </top>
      <bottom/>
      <diagonal/>
    </border>
    <border>
      <left style="thin">
        <color indexed="64"/>
      </left>
      <right style="hair">
        <color indexed="22"/>
      </right>
      <top style="thin">
        <color indexed="22"/>
      </top>
      <bottom/>
      <diagonal/>
    </border>
    <border>
      <left style="thin">
        <color indexed="64"/>
      </left>
      <right style="hair">
        <color theme="0" tint="-4.9989318521683403E-2"/>
      </right>
      <top style="hair">
        <color theme="0" tint="-4.9989318521683403E-2"/>
      </top>
      <bottom style="hair">
        <color theme="0" tint="-4.9989318521683403E-2"/>
      </bottom>
      <diagonal/>
    </border>
    <border>
      <left style="hair">
        <color theme="0" tint="-4.9989318521683403E-2"/>
      </left>
      <right style="thin">
        <color indexed="64"/>
      </right>
      <top style="hair">
        <color theme="0" tint="-4.9989318521683403E-2"/>
      </top>
      <bottom style="hair">
        <color theme="0" tint="-4.9989318521683403E-2"/>
      </bottom>
      <diagonal/>
    </border>
    <border>
      <left style="thin">
        <color indexed="64"/>
      </left>
      <right style="thin">
        <color indexed="22"/>
      </right>
      <top/>
      <bottom style="thin">
        <color indexed="22"/>
      </bottom>
      <diagonal/>
    </border>
    <border>
      <left style="thin">
        <color indexed="22"/>
      </left>
      <right style="thin">
        <color indexed="64"/>
      </right>
      <top/>
      <bottom style="thin">
        <color indexed="22"/>
      </bottom>
      <diagonal/>
    </border>
    <border>
      <left style="hair">
        <color theme="0" tint="-0.14996795556505021"/>
      </left>
      <right/>
      <top/>
      <bottom style="hair">
        <color indexed="22"/>
      </bottom>
      <diagonal/>
    </border>
    <border>
      <left style="hair">
        <color theme="0" tint="-0.14996795556505021"/>
      </left>
      <right/>
      <top style="thin">
        <color indexed="57"/>
      </top>
      <bottom/>
      <diagonal/>
    </border>
    <border>
      <left style="hair">
        <color theme="0" tint="-0.14996795556505021"/>
      </left>
      <right/>
      <top/>
      <bottom style="thin">
        <color indexed="64"/>
      </bottom>
      <diagonal/>
    </border>
    <border>
      <left style="hair">
        <color theme="0" tint="-0.14996795556505021"/>
      </left>
      <right/>
      <top style="hair">
        <color indexed="22"/>
      </top>
      <bottom/>
      <diagonal/>
    </border>
    <border>
      <left style="hair">
        <color theme="0" tint="-0.14996795556505021"/>
      </left>
      <right/>
      <top style="thin">
        <color indexed="64"/>
      </top>
      <bottom/>
      <diagonal/>
    </border>
    <border>
      <left style="hair">
        <color theme="0" tint="-0.14996795556505021"/>
      </left>
      <right/>
      <top style="hair">
        <color theme="0" tint="-0.14993743705557422"/>
      </top>
      <bottom/>
      <diagonal/>
    </border>
    <border>
      <left/>
      <right/>
      <top style="hair">
        <color theme="0" tint="-0.14993743705557422"/>
      </top>
      <bottom/>
      <diagonal/>
    </border>
    <border>
      <left/>
      <right style="hair">
        <color indexed="22"/>
      </right>
      <top style="thin">
        <color indexed="64"/>
      </top>
      <bottom/>
      <diagonal/>
    </border>
  </borders>
  <cellStyleXfs count="3">
    <xf numFmtId="0" fontId="0" fillId="0" borderId="0"/>
    <xf numFmtId="44" fontId="5" fillId="0" borderId="0" applyFont="0" applyFill="0" applyBorder="0" applyAlignment="0" applyProtection="0"/>
    <xf numFmtId="0" fontId="30" fillId="0" borderId="0" applyNumberFormat="0" applyFill="0" applyBorder="0" applyAlignment="0" applyProtection="0">
      <alignment vertical="top"/>
      <protection locked="0"/>
    </xf>
  </cellStyleXfs>
  <cellXfs count="415">
    <xf numFmtId="0" fontId="0" fillId="0" borderId="0" xfId="0"/>
    <xf numFmtId="164" fontId="11" fillId="3" borderId="3" xfId="0" applyNumberFormat="1" applyFont="1" applyFill="1" applyBorder="1" applyAlignment="1" applyProtection="1"/>
    <xf numFmtId="0" fontId="0" fillId="0" borderId="0" xfId="0" applyProtection="1">
      <protection locked="0"/>
    </xf>
    <xf numFmtId="0" fontId="11" fillId="3" borderId="0" xfId="0" applyFont="1" applyFill="1" applyBorder="1" applyAlignment="1" applyProtection="1">
      <alignment horizontal="left" vertical="center"/>
    </xf>
    <xf numFmtId="0" fontId="0" fillId="0" borderId="0" xfId="0" applyBorder="1" applyProtection="1">
      <protection locked="0"/>
    </xf>
    <xf numFmtId="0" fontId="0" fillId="0" borderId="0" xfId="0" applyAlignment="1" applyProtection="1">
      <alignment vertical="center"/>
      <protection locked="0"/>
    </xf>
    <xf numFmtId="0" fontId="6" fillId="0" borderId="0" xfId="0" applyFont="1" applyProtection="1">
      <protection locked="0" hidden="1"/>
    </xf>
    <xf numFmtId="0" fontId="0" fillId="2" borderId="0" xfId="0" applyFill="1" applyProtection="1">
      <protection locked="0"/>
    </xf>
    <xf numFmtId="0" fontId="0" fillId="2" borderId="0" xfId="0" applyFill="1" applyProtection="1"/>
    <xf numFmtId="0" fontId="11" fillId="2" borderId="0" xfId="0" applyFont="1" applyFill="1" applyBorder="1" applyAlignment="1" applyProtection="1">
      <alignment horizontal="left" vertical="center"/>
    </xf>
    <xf numFmtId="164" fontId="10" fillId="3" borderId="5" xfId="0" applyNumberFormat="1" applyFont="1" applyFill="1" applyBorder="1" applyAlignment="1" applyProtection="1">
      <alignment vertical="center"/>
    </xf>
    <xf numFmtId="164" fontId="10" fillId="3" borderId="3" xfId="0" applyNumberFormat="1" applyFont="1" applyFill="1" applyBorder="1" applyAlignment="1" applyProtection="1">
      <alignment vertical="center"/>
      <protection hidden="1"/>
    </xf>
    <xf numFmtId="0" fontId="2" fillId="4" borderId="5" xfId="0" applyFont="1" applyFill="1" applyBorder="1" applyAlignment="1" applyProtection="1">
      <alignment horizontal="center" vertical="center"/>
    </xf>
    <xf numFmtId="164" fontId="10" fillId="3" borderId="6" xfId="0" applyNumberFormat="1" applyFont="1" applyFill="1" applyBorder="1" applyAlignment="1" applyProtection="1">
      <alignment vertical="center"/>
      <protection hidden="1"/>
    </xf>
    <xf numFmtId="6" fontId="11" fillId="3" borderId="7" xfId="0" applyNumberFormat="1" applyFont="1" applyFill="1" applyBorder="1" applyAlignment="1" applyProtection="1">
      <alignment horizontal="right" vertical="center" indent="6"/>
      <protection hidden="1"/>
    </xf>
    <xf numFmtId="0" fontId="0" fillId="2" borderId="2" xfId="0" applyFill="1" applyBorder="1" applyAlignment="1" applyProtection="1"/>
    <xf numFmtId="164" fontId="10" fillId="3" borderId="7" xfId="0" applyNumberFormat="1" applyFont="1" applyFill="1" applyBorder="1" applyAlignment="1" applyProtection="1">
      <alignment vertical="center"/>
      <protection hidden="1"/>
    </xf>
    <xf numFmtId="164" fontId="11" fillId="3" borderId="7" xfId="0" applyNumberFormat="1" applyFont="1" applyFill="1" applyBorder="1" applyAlignment="1" applyProtection="1"/>
    <xf numFmtId="6" fontId="11" fillId="3" borderId="7" xfId="0" applyNumberFormat="1" applyFont="1" applyFill="1" applyBorder="1" applyAlignment="1" applyProtection="1">
      <alignment vertical="center"/>
      <protection hidden="1"/>
    </xf>
    <xf numFmtId="164" fontId="10" fillId="3" borderId="11" xfId="0" applyNumberFormat="1" applyFont="1" applyFill="1" applyBorder="1" applyAlignment="1" applyProtection="1">
      <alignment vertical="center"/>
    </xf>
    <xf numFmtId="164" fontId="10" fillId="3" borderId="10" xfId="0" applyNumberFormat="1" applyFont="1" applyFill="1" applyBorder="1" applyAlignment="1" applyProtection="1">
      <alignment vertical="center"/>
      <protection hidden="1"/>
    </xf>
    <xf numFmtId="0" fontId="0" fillId="2" borderId="12" xfId="0" applyFill="1" applyBorder="1" applyProtection="1"/>
    <xf numFmtId="0" fontId="2" fillId="4" borderId="11" xfId="0" applyFont="1" applyFill="1" applyBorder="1" applyAlignment="1" applyProtection="1">
      <alignment horizontal="center" vertical="center"/>
    </xf>
    <xf numFmtId="6" fontId="11" fillId="2" borderId="0" xfId="0" applyNumberFormat="1" applyFont="1" applyFill="1" applyBorder="1" applyAlignment="1" applyProtection="1">
      <alignment vertical="center"/>
      <protection hidden="1"/>
    </xf>
    <xf numFmtId="6" fontId="11" fillId="3" borderId="0" xfId="0" applyNumberFormat="1" applyFont="1" applyFill="1" applyBorder="1" applyAlignment="1" applyProtection="1">
      <alignment vertical="center"/>
      <protection hidden="1"/>
    </xf>
    <xf numFmtId="6" fontId="9" fillId="3" borderId="7" xfId="0" applyNumberFormat="1" applyFont="1" applyFill="1" applyBorder="1" applyAlignment="1" applyProtection="1">
      <alignment vertical="center"/>
    </xf>
    <xf numFmtId="0" fontId="0" fillId="0" borderId="0" xfId="0" applyProtection="1"/>
    <xf numFmtId="0" fontId="0" fillId="2" borderId="0" xfId="0" applyFill="1" applyAlignment="1" applyProtection="1"/>
    <xf numFmtId="164" fontId="10" fillId="3" borderId="11" xfId="0" applyNumberFormat="1" applyFont="1" applyFill="1" applyBorder="1" applyAlignment="1" applyProtection="1">
      <alignment vertical="center"/>
      <protection hidden="1"/>
    </xf>
    <xf numFmtId="164" fontId="10" fillId="3" borderId="0" xfId="0" applyNumberFormat="1" applyFont="1" applyFill="1" applyBorder="1" applyAlignment="1" applyProtection="1">
      <alignment vertical="center"/>
      <protection hidden="1"/>
    </xf>
    <xf numFmtId="0" fontId="0" fillId="2" borderId="0" xfId="0" applyFill="1" applyBorder="1" applyProtection="1"/>
    <xf numFmtId="0" fontId="19" fillId="2" borderId="0" xfId="0" applyFont="1" applyFill="1" applyProtection="1"/>
    <xf numFmtId="0" fontId="16" fillId="2" borderId="0" xfId="0" applyFont="1" applyFill="1" applyBorder="1" applyAlignment="1" applyProtection="1">
      <alignment horizontal="left" vertical="center"/>
    </xf>
    <xf numFmtId="0" fontId="16" fillId="3" borderId="0" xfId="0" applyFont="1" applyFill="1" applyBorder="1" applyAlignment="1" applyProtection="1">
      <alignment horizontal="left" vertical="center"/>
    </xf>
    <xf numFmtId="0" fontId="16" fillId="2" borderId="0" xfId="0" applyFont="1" applyFill="1" applyProtection="1"/>
    <xf numFmtId="0" fontId="21" fillId="2" borderId="0" xfId="0" applyFont="1" applyFill="1" applyBorder="1" applyProtection="1"/>
    <xf numFmtId="6" fontId="10" fillId="3" borderId="7" xfId="0" applyNumberFormat="1" applyFont="1" applyFill="1" applyBorder="1" applyAlignment="1" applyProtection="1">
      <alignment vertical="center"/>
    </xf>
    <xf numFmtId="0" fontId="21" fillId="0" borderId="0" xfId="0" applyFont="1" applyProtection="1"/>
    <xf numFmtId="164" fontId="25" fillId="0" borderId="3" xfId="0" applyNumberFormat="1" applyFont="1" applyFill="1" applyBorder="1" applyAlignment="1" applyProtection="1">
      <alignment vertical="center"/>
    </xf>
    <xf numFmtId="0" fontId="20" fillId="2" borderId="2" xfId="0" applyFont="1" applyFill="1" applyBorder="1" applyAlignment="1" applyProtection="1"/>
    <xf numFmtId="0" fontId="20" fillId="2" borderId="8" xfId="0" applyFont="1" applyFill="1" applyBorder="1" applyAlignment="1" applyProtection="1"/>
    <xf numFmtId="0" fontId="11" fillId="2" borderId="0" xfId="0" applyFont="1" applyFill="1" applyProtection="1"/>
    <xf numFmtId="0" fontId="27" fillId="2" borderId="0" xfId="0" applyFont="1" applyFill="1" applyProtection="1"/>
    <xf numFmtId="0" fontId="19" fillId="2" borderId="0" xfId="0" applyFont="1" applyFill="1" applyAlignment="1" applyProtection="1">
      <alignment wrapText="1"/>
    </xf>
    <xf numFmtId="0" fontId="26" fillId="0" borderId="0" xfId="0" applyFont="1" applyFill="1" applyAlignment="1" applyProtection="1">
      <alignment vertical="center"/>
    </xf>
    <xf numFmtId="0" fontId="4" fillId="2" borderId="0" xfId="0" applyFont="1" applyFill="1" applyAlignment="1" applyProtection="1">
      <alignment horizontal="left" vertical="top" indent="2"/>
    </xf>
    <xf numFmtId="0" fontId="11" fillId="0" borderId="0" xfId="0" applyFont="1" applyFill="1" applyBorder="1" applyAlignment="1" applyProtection="1">
      <alignment vertical="center"/>
    </xf>
    <xf numFmtId="0" fontId="0" fillId="0" borderId="0" xfId="0" applyFill="1" applyProtection="1"/>
    <xf numFmtId="0" fontId="0" fillId="0" borderId="0" xfId="0" applyBorder="1" applyProtection="1"/>
    <xf numFmtId="0" fontId="13" fillId="5" borderId="14" xfId="0" applyFont="1" applyFill="1" applyBorder="1" applyAlignment="1" applyProtection="1">
      <alignment vertical="center"/>
    </xf>
    <xf numFmtId="0" fontId="13" fillId="5" borderId="15" xfId="0" applyFont="1" applyFill="1" applyBorder="1" applyAlignment="1" applyProtection="1">
      <alignment vertical="center"/>
    </xf>
    <xf numFmtId="0" fontId="12" fillId="5" borderId="4" xfId="0" applyFont="1" applyFill="1" applyBorder="1" applyAlignment="1" applyProtection="1"/>
    <xf numFmtId="0" fontId="12" fillId="5" borderId="16" xfId="0" applyFont="1" applyFill="1" applyBorder="1" applyAlignment="1" applyProtection="1"/>
    <xf numFmtId="0" fontId="12" fillId="5" borderId="9" xfId="0" applyFont="1" applyFill="1" applyBorder="1" applyAlignment="1" applyProtection="1">
      <alignment vertical="center"/>
    </xf>
    <xf numFmtId="0" fontId="12" fillId="5" borderId="4" xfId="0" applyFont="1" applyFill="1" applyBorder="1" applyAlignment="1" applyProtection="1">
      <alignment vertical="center"/>
    </xf>
    <xf numFmtId="0" fontId="12" fillId="5" borderId="11" xfId="0" applyFont="1" applyFill="1" applyBorder="1" applyAlignment="1" applyProtection="1">
      <alignment vertical="center"/>
    </xf>
    <xf numFmtId="0" fontId="12" fillId="5" borderId="0" xfId="0" applyFont="1" applyFill="1" applyBorder="1" applyAlignment="1" applyProtection="1">
      <alignment vertical="center"/>
    </xf>
    <xf numFmtId="0" fontId="12" fillId="5" borderId="0" xfId="0" applyFont="1" applyFill="1" applyBorder="1" applyAlignment="1" applyProtection="1"/>
    <xf numFmtId="0" fontId="12" fillId="5" borderId="17" xfId="0" applyFont="1" applyFill="1" applyBorder="1" applyAlignment="1" applyProtection="1"/>
    <xf numFmtId="0" fontId="12" fillId="5" borderId="11" xfId="0" applyFont="1" applyFill="1" applyBorder="1" applyAlignment="1" applyProtection="1">
      <alignment horizontal="center" vertical="center"/>
    </xf>
    <xf numFmtId="0" fontId="12" fillId="5" borderId="0" xfId="0" applyFont="1" applyFill="1" applyBorder="1" applyAlignment="1" applyProtection="1">
      <alignment wrapText="1"/>
    </xf>
    <xf numFmtId="0" fontId="12" fillId="5" borderId="11" xfId="0" applyFont="1" applyFill="1" applyBorder="1" applyAlignment="1" applyProtection="1">
      <alignment horizontal="center"/>
    </xf>
    <xf numFmtId="0" fontId="12" fillId="5" borderId="5" xfId="0" applyFont="1" applyFill="1" applyBorder="1" applyAlignment="1" applyProtection="1">
      <alignment horizontal="center"/>
    </xf>
    <xf numFmtId="0" fontId="12" fillId="5" borderId="17" xfId="0" applyFont="1" applyFill="1" applyBorder="1" applyAlignment="1" applyProtection="1">
      <alignment horizontal="center"/>
    </xf>
    <xf numFmtId="0" fontId="12" fillId="5" borderId="9" xfId="0" applyFont="1" applyFill="1" applyBorder="1" applyAlignment="1" applyProtection="1">
      <alignment horizontal="center"/>
    </xf>
    <xf numFmtId="0" fontId="12" fillId="5" borderId="13" xfId="0" applyFont="1" applyFill="1" applyBorder="1" applyAlignment="1" applyProtection="1">
      <alignment horizontal="center"/>
    </xf>
    <xf numFmtId="0" fontId="12" fillId="5" borderId="16" xfId="0" applyFont="1" applyFill="1" applyBorder="1" applyAlignment="1" applyProtection="1">
      <alignment horizontal="center"/>
    </xf>
    <xf numFmtId="164" fontId="25" fillId="5" borderId="3" xfId="0" applyNumberFormat="1" applyFont="1" applyFill="1" applyBorder="1" applyAlignment="1" applyProtection="1">
      <alignment vertical="center"/>
    </xf>
    <xf numFmtId="0" fontId="0" fillId="6" borderId="0" xfId="0" applyFill="1" applyBorder="1" applyAlignment="1" applyProtection="1"/>
    <xf numFmtId="0" fontId="14" fillId="7" borderId="19" xfId="0" applyFont="1" applyFill="1" applyBorder="1" applyAlignment="1" applyProtection="1"/>
    <xf numFmtId="49" fontId="15" fillId="7" borderId="20" xfId="0" applyNumberFormat="1" applyFont="1" applyFill="1" applyBorder="1" applyAlignment="1" applyProtection="1">
      <alignment horizontal="center"/>
      <protection locked="0"/>
    </xf>
    <xf numFmtId="0" fontId="14" fillId="7" borderId="21" xfId="0" applyFont="1" applyFill="1" applyBorder="1" applyAlignment="1" applyProtection="1"/>
    <xf numFmtId="0" fontId="14" fillId="7" borderId="0" xfId="0" applyFont="1" applyFill="1" applyBorder="1" applyAlignment="1" applyProtection="1"/>
    <xf numFmtId="49" fontId="14" fillId="7" borderId="0" xfId="0" applyNumberFormat="1" applyFont="1" applyFill="1" applyBorder="1" applyAlignment="1" applyProtection="1"/>
    <xf numFmtId="49" fontId="15" fillId="7" borderId="0" xfId="0" applyNumberFormat="1" applyFont="1" applyFill="1" applyBorder="1" applyAlignment="1" applyProtection="1">
      <alignment horizontal="center"/>
    </xf>
    <xf numFmtId="0" fontId="0" fillId="7" borderId="0" xfId="0" applyFill="1" applyProtection="1"/>
    <xf numFmtId="49" fontId="14" fillId="7" borderId="0" xfId="0" applyNumberFormat="1" applyFont="1" applyFill="1" applyBorder="1" applyAlignment="1" applyProtection="1">
      <alignment horizontal="center"/>
    </xf>
    <xf numFmtId="2" fontId="15" fillId="7" borderId="0" xfId="0" applyNumberFormat="1" applyFont="1" applyFill="1" applyBorder="1" applyAlignment="1" applyProtection="1">
      <alignment horizontal="center"/>
    </xf>
    <xf numFmtId="0" fontId="14" fillId="7" borderId="20" xfId="0" applyFont="1" applyFill="1" applyBorder="1" applyAlignment="1" applyProtection="1"/>
    <xf numFmtId="49" fontId="15" fillId="7" borderId="20" xfId="0" applyNumberFormat="1" applyFont="1" applyFill="1" applyBorder="1" applyAlignment="1" applyProtection="1">
      <alignment horizontal="center"/>
    </xf>
    <xf numFmtId="2" fontId="15" fillId="7" borderId="20" xfId="0" applyNumberFormat="1" applyFont="1" applyFill="1" applyBorder="1" applyAlignment="1" applyProtection="1">
      <alignment horizontal="center"/>
    </xf>
    <xf numFmtId="0" fontId="23" fillId="7" borderId="11" xfId="0" applyFont="1" applyFill="1" applyBorder="1" applyAlignment="1" applyProtection="1">
      <alignment horizontal="center" vertical="center"/>
    </xf>
    <xf numFmtId="0" fontId="23" fillId="7" borderId="5" xfId="0" applyFont="1" applyFill="1" applyBorder="1" applyAlignment="1" applyProtection="1">
      <alignment horizontal="center" vertical="center"/>
    </xf>
    <xf numFmtId="0" fontId="7" fillId="8" borderId="18" xfId="0" applyFont="1" applyFill="1" applyBorder="1" applyAlignment="1" applyProtection="1">
      <alignment horizontal="left" vertical="center" indent="1"/>
      <protection locked="0"/>
    </xf>
    <xf numFmtId="0" fontId="7" fillId="8" borderId="7" xfId="0" applyNumberFormat="1" applyFont="1" applyFill="1" applyBorder="1" applyAlignment="1" applyProtection="1">
      <alignment horizontal="center" vertical="center"/>
      <protection locked="0"/>
    </xf>
    <xf numFmtId="0" fontId="7" fillId="9" borderId="18" xfId="0" applyFont="1" applyFill="1" applyBorder="1" applyAlignment="1" applyProtection="1">
      <alignment horizontal="left" vertical="center" indent="1"/>
      <protection locked="0"/>
    </xf>
    <xf numFmtId="0" fontId="7" fillId="8" borderId="6" xfId="0" applyFont="1" applyFill="1" applyBorder="1" applyAlignment="1" applyProtection="1">
      <alignment horizontal="left" vertical="center" indent="1"/>
      <protection locked="0"/>
    </xf>
    <xf numFmtId="0" fontId="7" fillId="8" borderId="9" xfId="0" applyNumberFormat="1" applyFont="1" applyFill="1" applyBorder="1" applyAlignment="1" applyProtection="1">
      <alignment horizontal="center" vertical="center"/>
      <protection locked="0"/>
    </xf>
    <xf numFmtId="165" fontId="11" fillId="3" borderId="0" xfId="1" applyNumberFormat="1" applyFont="1" applyFill="1" applyBorder="1" applyAlignment="1" applyProtection="1"/>
    <xf numFmtId="165" fontId="11" fillId="0" borderId="0" xfId="1" applyNumberFormat="1" applyFont="1" applyFill="1" applyBorder="1" applyProtection="1"/>
    <xf numFmtId="165" fontId="11" fillId="3" borderId="0" xfId="1" applyNumberFormat="1" applyFont="1" applyFill="1" applyBorder="1" applyProtection="1"/>
    <xf numFmtId="165" fontId="11" fillId="0" borderId="11" xfId="1" applyNumberFormat="1" applyFont="1" applyFill="1" applyBorder="1" applyProtection="1"/>
    <xf numFmtId="165" fontId="25" fillId="0" borderId="3" xfId="1" applyNumberFormat="1" applyFont="1" applyFill="1" applyBorder="1" applyAlignment="1" applyProtection="1">
      <alignment vertical="center"/>
    </xf>
    <xf numFmtId="165" fontId="11" fillId="3" borderId="10" xfId="1" applyNumberFormat="1" applyFont="1" applyFill="1" applyBorder="1" applyAlignment="1" applyProtection="1">
      <alignment vertical="center"/>
      <protection hidden="1"/>
    </xf>
    <xf numFmtId="165" fontId="11" fillId="3" borderId="7" xfId="1" applyNumberFormat="1" applyFont="1" applyFill="1" applyBorder="1" applyAlignment="1" applyProtection="1">
      <alignment vertical="center"/>
    </xf>
    <xf numFmtId="165" fontId="11" fillId="3" borderId="2" xfId="1" applyNumberFormat="1" applyFont="1" applyFill="1" applyBorder="1" applyAlignment="1" applyProtection="1">
      <alignment vertical="center"/>
    </xf>
    <xf numFmtId="165" fontId="24" fillId="3" borderId="3" xfId="1" applyNumberFormat="1" applyFont="1" applyFill="1" applyBorder="1" applyAlignment="1" applyProtection="1">
      <alignment vertical="center"/>
    </xf>
    <xf numFmtId="165" fontId="11" fillId="0" borderId="4" xfId="1" applyNumberFormat="1" applyFont="1" applyFill="1" applyBorder="1" applyAlignment="1" applyProtection="1">
      <alignment vertical="center"/>
    </xf>
    <xf numFmtId="165" fontId="11" fillId="3" borderId="4" xfId="1" applyNumberFormat="1" applyFont="1" applyFill="1" applyBorder="1" applyAlignment="1" applyProtection="1">
      <alignment vertical="center"/>
    </xf>
    <xf numFmtId="165" fontId="11" fillId="3" borderId="18" xfId="1" applyNumberFormat="1" applyFont="1" applyFill="1" applyBorder="1" applyAlignment="1" applyProtection="1">
      <alignment vertical="center"/>
    </xf>
    <xf numFmtId="165" fontId="11" fillId="2" borderId="8" xfId="1" applyNumberFormat="1" applyFont="1" applyFill="1" applyBorder="1" applyAlignment="1" applyProtection="1"/>
    <xf numFmtId="165" fontId="24" fillId="0" borderId="3" xfId="1" applyNumberFormat="1" applyFont="1" applyFill="1" applyBorder="1" applyAlignment="1" applyProtection="1">
      <alignment vertical="center"/>
    </xf>
    <xf numFmtId="165" fontId="11" fillId="3" borderId="7" xfId="1" applyNumberFormat="1" applyFont="1" applyFill="1" applyBorder="1" applyAlignment="1" applyProtection="1">
      <alignment vertical="center"/>
      <protection hidden="1"/>
    </xf>
    <xf numFmtId="165" fontId="11" fillId="2" borderId="4" xfId="1" applyNumberFormat="1" applyFont="1" applyFill="1" applyBorder="1" applyAlignment="1" applyProtection="1">
      <alignment vertical="center"/>
      <protection hidden="1"/>
    </xf>
    <xf numFmtId="165" fontId="11" fillId="3" borderId="0" xfId="1" applyNumberFormat="1" applyFont="1" applyFill="1" applyBorder="1" applyAlignment="1" applyProtection="1">
      <alignment vertical="center"/>
      <protection hidden="1"/>
    </xf>
    <xf numFmtId="165" fontId="11" fillId="2" borderId="0" xfId="1" applyNumberFormat="1" applyFont="1" applyFill="1" applyBorder="1" applyAlignment="1" applyProtection="1">
      <alignment vertical="center"/>
      <protection hidden="1"/>
    </xf>
    <xf numFmtId="165" fontId="11" fillId="10" borderId="10" xfId="1" applyNumberFormat="1" applyFont="1" applyFill="1" applyBorder="1" applyAlignment="1" applyProtection="1">
      <alignment vertical="center"/>
    </xf>
    <xf numFmtId="165" fontId="11" fillId="10" borderId="2" xfId="1" applyNumberFormat="1" applyFont="1" applyFill="1" applyBorder="1" applyAlignment="1" applyProtection="1">
      <alignment vertical="center"/>
    </xf>
    <xf numFmtId="165" fontId="11" fillId="10" borderId="8" xfId="1" applyNumberFormat="1" applyFont="1" applyFill="1" applyBorder="1" applyAlignment="1" applyProtection="1">
      <alignment vertical="center"/>
    </xf>
    <xf numFmtId="165" fontId="11" fillId="10" borderId="18" xfId="1" applyNumberFormat="1" applyFont="1" applyFill="1" applyBorder="1" applyAlignment="1" applyProtection="1">
      <alignment vertical="center"/>
    </xf>
    <xf numFmtId="6" fontId="9" fillId="10" borderId="7" xfId="0" applyNumberFormat="1" applyFont="1" applyFill="1" applyBorder="1" applyAlignment="1" applyProtection="1">
      <alignment vertical="center"/>
    </xf>
    <xf numFmtId="6" fontId="9" fillId="10" borderId="8" xfId="0" applyNumberFormat="1" applyFont="1" applyFill="1" applyBorder="1" applyAlignment="1" applyProtection="1">
      <alignment vertical="center"/>
    </xf>
    <xf numFmtId="0" fontId="11" fillId="8" borderId="0" xfId="0" applyFont="1" applyFill="1" applyBorder="1" applyAlignment="1" applyProtection="1">
      <alignment vertical="center"/>
    </xf>
    <xf numFmtId="165" fontId="11" fillId="0" borderId="18" xfId="1" applyNumberFormat="1" applyFont="1" applyFill="1" applyBorder="1" applyAlignment="1" applyProtection="1">
      <alignment vertical="center"/>
    </xf>
    <xf numFmtId="0" fontId="31" fillId="2" borderId="0" xfId="0" applyFont="1" applyFill="1" applyProtection="1"/>
    <xf numFmtId="0" fontId="23" fillId="7" borderId="28" xfId="0" applyFont="1" applyFill="1" applyBorder="1" applyAlignment="1" applyProtection="1">
      <alignment horizontal="center" vertical="center"/>
    </xf>
    <xf numFmtId="165" fontId="11" fillId="3" borderId="31" xfId="1" applyNumberFormat="1" applyFont="1" applyFill="1" applyBorder="1" applyAlignment="1" applyProtection="1"/>
    <xf numFmtId="165" fontId="11" fillId="3" borderId="32" xfId="1" applyNumberFormat="1" applyFont="1" applyFill="1" applyBorder="1" applyAlignment="1" applyProtection="1">
      <alignment horizontal="right" vertical="center"/>
    </xf>
    <xf numFmtId="165" fontId="11" fillId="0" borderId="31" xfId="1" applyNumberFormat="1" applyFont="1" applyFill="1" applyBorder="1" applyProtection="1"/>
    <xf numFmtId="165" fontId="11" fillId="3" borderId="31" xfId="1" applyNumberFormat="1" applyFont="1" applyFill="1" applyBorder="1" applyProtection="1"/>
    <xf numFmtId="165" fontId="11" fillId="0" borderId="32" xfId="1" applyNumberFormat="1" applyFont="1" applyFill="1" applyBorder="1" applyProtection="1"/>
    <xf numFmtId="165" fontId="11" fillId="0" borderId="34" xfId="1" applyNumberFormat="1" applyFont="1" applyFill="1" applyBorder="1" applyProtection="1"/>
    <xf numFmtId="165" fontId="11" fillId="3" borderId="35" xfId="1" applyNumberFormat="1" applyFont="1" applyFill="1" applyBorder="1" applyProtection="1"/>
    <xf numFmtId="165" fontId="11" fillId="3" borderId="36" xfId="1" applyNumberFormat="1" applyFont="1" applyFill="1" applyBorder="1" applyProtection="1"/>
    <xf numFmtId="165" fontId="11" fillId="3" borderId="37" xfId="1" applyNumberFormat="1" applyFont="1" applyFill="1" applyBorder="1" applyAlignment="1" applyProtection="1">
      <alignment horizontal="right" vertical="center"/>
    </xf>
    <xf numFmtId="0" fontId="12" fillId="5" borderId="42" xfId="0" applyFont="1" applyFill="1" applyBorder="1" applyAlignment="1" applyProtection="1">
      <alignment horizontal="center" vertical="center" wrapText="1"/>
    </xf>
    <xf numFmtId="6" fontId="11" fillId="3" borderId="43" xfId="0" applyNumberFormat="1" applyFont="1" applyFill="1" applyBorder="1" applyAlignment="1" applyProtection="1"/>
    <xf numFmtId="164" fontId="11" fillId="3" borderId="30" xfId="0" applyNumberFormat="1" applyFont="1" applyFill="1" applyBorder="1" applyAlignment="1" applyProtection="1">
      <alignment horizontal="right" vertical="center"/>
      <protection hidden="1"/>
    </xf>
    <xf numFmtId="164" fontId="11" fillId="2" borderId="30" xfId="0" applyNumberFormat="1" applyFont="1" applyFill="1" applyBorder="1" applyAlignment="1" applyProtection="1">
      <alignment horizontal="right" vertical="center"/>
      <protection hidden="1"/>
    </xf>
    <xf numFmtId="0" fontId="16" fillId="2" borderId="31" xfId="0" applyFont="1" applyFill="1" applyBorder="1" applyAlignment="1" applyProtection="1">
      <alignment horizontal="left" vertical="center"/>
    </xf>
    <xf numFmtId="0" fontId="16" fillId="3" borderId="31" xfId="0" applyFont="1" applyFill="1" applyBorder="1" applyAlignment="1" applyProtection="1">
      <alignment horizontal="left" vertical="center"/>
    </xf>
    <xf numFmtId="0" fontId="16" fillId="3" borderId="35" xfId="0" applyFont="1" applyFill="1" applyBorder="1" applyAlignment="1" applyProtection="1">
      <alignment horizontal="left" vertical="center"/>
    </xf>
    <xf numFmtId="0" fontId="16" fillId="3" borderId="23" xfId="0" applyFont="1" applyFill="1" applyBorder="1" applyAlignment="1" applyProtection="1">
      <alignment horizontal="left" vertical="center"/>
    </xf>
    <xf numFmtId="164" fontId="11" fillId="3" borderId="44" xfId="0" applyNumberFormat="1" applyFont="1" applyFill="1" applyBorder="1" applyAlignment="1" applyProtection="1">
      <alignment horizontal="right" vertical="center"/>
      <protection hidden="1"/>
    </xf>
    <xf numFmtId="165" fontId="24" fillId="11" borderId="3" xfId="1" applyNumberFormat="1" applyFont="1" applyFill="1" applyBorder="1" applyAlignment="1" applyProtection="1">
      <alignment vertical="center"/>
    </xf>
    <xf numFmtId="165" fontId="25" fillId="11" borderId="3" xfId="1" applyNumberFormat="1" applyFont="1" applyFill="1" applyBorder="1" applyAlignment="1" applyProtection="1">
      <alignment vertical="center"/>
    </xf>
    <xf numFmtId="0" fontId="16" fillId="8" borderId="0" xfId="0" applyFont="1" applyFill="1" applyBorder="1" applyAlignment="1" applyProtection="1">
      <alignment horizontal="center" vertical="top" wrapText="1"/>
    </xf>
    <xf numFmtId="0" fontId="4" fillId="8" borderId="0" xfId="0" applyFont="1" applyFill="1" applyBorder="1" applyAlignment="1" applyProtection="1">
      <alignment horizontal="center" vertical="top" wrapText="1"/>
    </xf>
    <xf numFmtId="0" fontId="0" fillId="2" borderId="0" xfId="0" applyFill="1" applyAlignment="1" applyProtection="1">
      <alignment vertical="center"/>
    </xf>
    <xf numFmtId="0" fontId="0" fillId="0" borderId="0" xfId="0" applyAlignment="1" applyProtection="1">
      <alignment vertical="center"/>
    </xf>
    <xf numFmtId="0" fontId="23" fillId="7" borderId="2" xfId="0" applyFont="1" applyFill="1" applyBorder="1" applyAlignment="1" applyProtection="1">
      <alignment horizontal="center" vertical="center"/>
    </xf>
    <xf numFmtId="6" fontId="11" fillId="3" borderId="2" xfId="0" applyNumberFormat="1" applyFont="1" applyFill="1" applyBorder="1" applyAlignment="1" applyProtection="1"/>
    <xf numFmtId="0" fontId="34" fillId="2" borderId="0" xfId="0" applyFont="1" applyFill="1" applyAlignment="1" applyProtection="1">
      <alignment horizontal="left" wrapText="1"/>
    </xf>
    <xf numFmtId="0" fontId="3" fillId="0" borderId="0" xfId="0" applyFont="1" applyFill="1" applyProtection="1"/>
    <xf numFmtId="0" fontId="0" fillId="13" borderId="0" xfId="0" applyFill="1" applyAlignment="1" applyProtection="1">
      <alignment vertical="center"/>
    </xf>
    <xf numFmtId="0" fontId="35" fillId="0" borderId="0" xfId="0" applyFont="1" applyFill="1" applyBorder="1" applyAlignment="1" applyProtection="1">
      <alignment horizontal="left" vertical="top" wrapText="1"/>
    </xf>
    <xf numFmtId="0" fontId="0" fillId="0" borderId="0" xfId="0" applyBorder="1" applyAlignment="1" applyProtection="1">
      <alignment vertical="center"/>
      <protection locked="0"/>
    </xf>
    <xf numFmtId="6" fontId="41" fillId="3" borderId="8" xfId="0" applyNumberFormat="1" applyFont="1" applyFill="1" applyBorder="1" applyAlignment="1" applyProtection="1">
      <alignment horizontal="left" vertical="center" wrapText="1" indent="1"/>
      <protection hidden="1"/>
    </xf>
    <xf numFmtId="165" fontId="13" fillId="5" borderId="15" xfId="0" applyNumberFormat="1" applyFont="1" applyFill="1" applyBorder="1" applyAlignment="1" applyProtection="1">
      <alignment vertical="center"/>
    </xf>
    <xf numFmtId="165" fontId="14" fillId="7" borderId="20" xfId="0" applyNumberFormat="1" applyFont="1" applyFill="1" applyBorder="1" applyAlignment="1" applyProtection="1">
      <alignment horizontal="right"/>
    </xf>
    <xf numFmtId="165" fontId="15" fillId="7" borderId="20" xfId="0" applyNumberFormat="1" applyFont="1" applyFill="1" applyBorder="1" applyAlignment="1" applyProtection="1">
      <alignment horizontal="center"/>
    </xf>
    <xf numFmtId="165" fontId="0" fillId="0" borderId="0" xfId="0" applyNumberFormat="1"/>
    <xf numFmtId="165" fontId="32" fillId="0" borderId="0" xfId="0" applyNumberFormat="1" applyFont="1" applyFill="1" applyBorder="1" applyProtection="1"/>
    <xf numFmtId="165" fontId="23" fillId="7" borderId="27" xfId="0" applyNumberFormat="1" applyFont="1" applyFill="1" applyBorder="1" applyAlignment="1" applyProtection="1">
      <alignment horizontal="center" vertical="center"/>
    </xf>
    <xf numFmtId="165" fontId="23" fillId="7" borderId="28" xfId="0" applyNumberFormat="1" applyFont="1" applyFill="1" applyBorder="1" applyAlignment="1" applyProtection="1">
      <alignment horizontal="center" vertical="center"/>
    </xf>
    <xf numFmtId="165" fontId="23" fillId="7" borderId="31" xfId="0" applyNumberFormat="1" applyFont="1" applyFill="1" applyBorder="1" applyAlignment="1" applyProtection="1">
      <alignment horizontal="center" vertical="center"/>
    </xf>
    <xf numFmtId="165" fontId="23" fillId="8" borderId="0" xfId="0" applyNumberFormat="1" applyFont="1" applyFill="1" applyBorder="1" applyAlignment="1" applyProtection="1">
      <alignment horizontal="center" vertical="center"/>
    </xf>
    <xf numFmtId="165" fontId="23" fillId="7" borderId="32" xfId="0" applyNumberFormat="1" applyFont="1" applyFill="1" applyBorder="1" applyAlignment="1" applyProtection="1">
      <alignment horizontal="center" vertical="center"/>
    </xf>
    <xf numFmtId="165" fontId="23" fillId="7" borderId="0" xfId="0" applyNumberFormat="1" applyFont="1" applyFill="1" applyBorder="1" applyAlignment="1" applyProtection="1">
      <alignment horizontal="center" vertical="center"/>
    </xf>
    <xf numFmtId="165" fontId="11" fillId="3" borderId="29" xfId="1" applyNumberFormat="1" applyFont="1" applyFill="1" applyBorder="1" applyAlignment="1" applyProtection="1">
      <alignment horizontal="right" vertical="center"/>
    </xf>
    <xf numFmtId="165" fontId="11" fillId="3" borderId="30" xfId="1" applyNumberFormat="1" applyFont="1" applyFill="1" applyBorder="1" applyAlignment="1" applyProtection="1">
      <alignment horizontal="right" vertical="center"/>
    </xf>
    <xf numFmtId="165" fontId="11" fillId="3" borderId="27" xfId="1" applyNumberFormat="1" applyFont="1" applyFill="1" applyBorder="1" applyAlignment="1" applyProtection="1">
      <alignment horizontal="right" vertical="center"/>
    </xf>
    <xf numFmtId="165" fontId="11" fillId="3" borderId="10" xfId="1" applyNumberFormat="1" applyFont="1" applyFill="1" applyBorder="1" applyAlignment="1" applyProtection="1">
      <alignment horizontal="right" vertical="center"/>
    </xf>
    <xf numFmtId="165" fontId="11" fillId="3" borderId="28" xfId="1" applyNumberFormat="1" applyFont="1" applyFill="1" applyBorder="1" applyAlignment="1" applyProtection="1">
      <alignment horizontal="right" vertical="center"/>
    </xf>
    <xf numFmtId="165" fontId="10" fillId="3" borderId="27" xfId="1" applyNumberFormat="1" applyFont="1" applyFill="1" applyBorder="1" applyAlignment="1" applyProtection="1">
      <alignment horizontal="right" vertical="center"/>
    </xf>
    <xf numFmtId="165" fontId="10" fillId="3" borderId="10" xfId="1" applyNumberFormat="1" applyFont="1" applyFill="1" applyBorder="1" applyAlignment="1" applyProtection="1">
      <alignment horizontal="right" vertical="center"/>
    </xf>
    <xf numFmtId="165" fontId="10" fillId="3" borderId="28" xfId="1" applyNumberFormat="1" applyFont="1" applyFill="1" applyBorder="1" applyAlignment="1" applyProtection="1">
      <alignment horizontal="right" vertical="center"/>
    </xf>
    <xf numFmtId="165" fontId="11" fillId="3" borderId="40" xfId="1" applyNumberFormat="1" applyFont="1" applyFill="1" applyBorder="1" applyAlignment="1" applyProtection="1">
      <alignment horizontal="right" vertical="center"/>
    </xf>
    <xf numFmtId="165" fontId="16" fillId="3" borderId="28" xfId="1" applyNumberFormat="1" applyFont="1" applyFill="1" applyBorder="1" applyAlignment="1" applyProtection="1">
      <alignment horizontal="right" vertical="center"/>
    </xf>
    <xf numFmtId="165" fontId="16" fillId="3" borderId="30" xfId="1" applyNumberFormat="1" applyFont="1" applyFill="1" applyBorder="1" applyAlignment="1" applyProtection="1">
      <alignment horizontal="right" vertical="center"/>
    </xf>
    <xf numFmtId="165" fontId="10" fillId="3" borderId="29" xfId="1" applyNumberFormat="1" applyFont="1" applyFill="1" applyBorder="1" applyAlignment="1" applyProtection="1">
      <alignment horizontal="right" vertical="center"/>
    </xf>
    <xf numFmtId="165" fontId="10" fillId="3" borderId="30" xfId="1" applyNumberFormat="1" applyFont="1" applyFill="1" applyBorder="1" applyAlignment="1" applyProtection="1">
      <alignment horizontal="right" vertical="center"/>
    </xf>
    <xf numFmtId="165" fontId="11" fillId="3" borderId="29" xfId="0" applyNumberFormat="1" applyFont="1" applyFill="1" applyBorder="1" applyAlignment="1" applyProtection="1">
      <alignment horizontal="right" vertical="center"/>
    </xf>
    <xf numFmtId="165" fontId="16" fillId="3" borderId="30" xfId="0" applyNumberFormat="1" applyFont="1" applyFill="1" applyBorder="1" applyAlignment="1" applyProtection="1">
      <alignment horizontal="right" vertical="center"/>
    </xf>
    <xf numFmtId="165" fontId="11" fillId="3" borderId="30" xfId="0" applyNumberFormat="1" applyFont="1" applyFill="1" applyBorder="1" applyAlignment="1" applyProtection="1">
      <alignment horizontal="right" vertical="center"/>
    </xf>
    <xf numFmtId="165" fontId="11" fillId="3" borderId="33" xfId="1" applyNumberFormat="1" applyFont="1" applyFill="1" applyBorder="1" applyAlignment="1" applyProtection="1">
      <alignment horizontal="right" vertical="center"/>
      <protection hidden="1"/>
    </xf>
    <xf numFmtId="165" fontId="11" fillId="3" borderId="22" xfId="1" applyNumberFormat="1" applyFont="1" applyFill="1" applyBorder="1" applyAlignment="1" applyProtection="1"/>
    <xf numFmtId="165" fontId="11" fillId="3" borderId="31" xfId="1" applyNumberFormat="1" applyFont="1" applyFill="1" applyBorder="1" applyAlignment="1" applyProtection="1">
      <alignment horizontal="right" vertical="center"/>
    </xf>
    <xf numFmtId="165" fontId="11" fillId="3" borderId="11" xfId="1" applyNumberFormat="1" applyFont="1" applyFill="1" applyBorder="1" applyAlignment="1" applyProtection="1"/>
    <xf numFmtId="165" fontId="11" fillId="3" borderId="34" xfId="1" applyNumberFormat="1" applyFont="1" applyFill="1" applyBorder="1" applyAlignment="1" applyProtection="1">
      <alignment horizontal="right" vertical="center"/>
    </xf>
    <xf numFmtId="165" fontId="11" fillId="3" borderId="1" xfId="1" applyNumberFormat="1" applyFont="1" applyFill="1" applyBorder="1" applyAlignment="1" applyProtection="1"/>
    <xf numFmtId="165" fontId="11" fillId="3" borderId="41" xfId="1" applyNumberFormat="1" applyFont="1" applyFill="1" applyBorder="1" applyAlignment="1" applyProtection="1">
      <alignment horizontal="right" vertical="center"/>
    </xf>
    <xf numFmtId="165" fontId="11" fillId="3" borderId="11" xfId="1" applyNumberFormat="1" applyFont="1" applyFill="1" applyBorder="1" applyProtection="1"/>
    <xf numFmtId="165" fontId="11" fillId="2" borderId="31" xfId="1" applyNumberFormat="1" applyFont="1" applyFill="1" applyBorder="1" applyProtection="1"/>
    <xf numFmtId="165" fontId="11" fillId="2" borderId="11" xfId="1" applyNumberFormat="1" applyFont="1" applyFill="1" applyBorder="1" applyProtection="1"/>
    <xf numFmtId="165" fontId="11" fillId="3" borderId="32" xfId="1" applyNumberFormat="1" applyFont="1" applyFill="1" applyBorder="1" applyProtection="1"/>
    <xf numFmtId="165" fontId="11" fillId="2" borderId="34" xfId="1" applyNumberFormat="1" applyFont="1" applyFill="1" applyBorder="1" applyAlignment="1" applyProtection="1">
      <alignment horizontal="right" vertical="center"/>
    </xf>
    <xf numFmtId="165" fontId="11" fillId="3" borderId="35" xfId="1" applyNumberFormat="1" applyFont="1" applyFill="1" applyBorder="1" applyAlignment="1" applyProtection="1">
      <alignment horizontal="right" vertical="center"/>
    </xf>
    <xf numFmtId="165" fontId="11" fillId="3" borderId="23" xfId="1" applyNumberFormat="1" applyFont="1" applyFill="1" applyBorder="1" applyProtection="1"/>
    <xf numFmtId="165" fontId="11" fillId="3" borderId="39" xfId="1" applyNumberFormat="1" applyFont="1" applyFill="1" applyBorder="1" applyAlignment="1" applyProtection="1">
      <alignment horizontal="right" vertical="center"/>
    </xf>
    <xf numFmtId="165" fontId="0" fillId="0" borderId="0" xfId="0" applyNumberFormat="1" applyFill="1"/>
    <xf numFmtId="0" fontId="18" fillId="6" borderId="0" xfId="0" applyFont="1" applyFill="1" applyAlignment="1" applyProtection="1">
      <alignment horizontal="left" vertical="center" wrapText="1" indent="8"/>
    </xf>
    <xf numFmtId="0" fontId="18" fillId="6" borderId="0" xfId="0" applyFont="1" applyFill="1" applyAlignment="1" applyProtection="1">
      <alignment horizontal="left" vertical="top" indent="2"/>
    </xf>
    <xf numFmtId="0" fontId="18" fillId="6" borderId="0" xfId="0" applyFont="1" applyFill="1" applyAlignment="1" applyProtection="1">
      <alignment horizontal="left" vertical="center" wrapText="1" indent="4"/>
    </xf>
    <xf numFmtId="0" fontId="43" fillId="3" borderId="8" xfId="0" applyFont="1" applyFill="1" applyBorder="1" applyAlignment="1" applyProtection="1">
      <alignment horizontal="left" vertical="center" indent="8"/>
    </xf>
    <xf numFmtId="0" fontId="13" fillId="5" borderId="0" xfId="0" applyFont="1" applyFill="1" applyBorder="1" applyAlignment="1" applyProtection="1">
      <alignment vertical="center"/>
    </xf>
    <xf numFmtId="0" fontId="39" fillId="5" borderId="21" xfId="0" applyFont="1" applyFill="1" applyBorder="1" applyAlignment="1" applyProtection="1">
      <alignment vertical="center"/>
    </xf>
    <xf numFmtId="164" fontId="10" fillId="15" borderId="0" xfId="0" applyNumberFormat="1" applyFont="1" applyFill="1" applyBorder="1" applyAlignment="1" applyProtection="1">
      <alignment vertical="center"/>
      <protection locked="0"/>
    </xf>
    <xf numFmtId="0" fontId="42" fillId="6" borderId="0" xfId="0" quotePrefix="1" applyFont="1" applyFill="1"/>
    <xf numFmtId="0" fontId="18" fillId="6" borderId="0" xfId="0" applyFont="1" applyFill="1" applyAlignment="1" applyProtection="1">
      <alignment horizontal="left"/>
    </xf>
    <xf numFmtId="165" fontId="13" fillId="5" borderId="0" xfId="0" applyNumberFormat="1" applyFont="1" applyFill="1" applyBorder="1" applyAlignment="1" applyProtection="1">
      <alignment vertical="center"/>
    </xf>
    <xf numFmtId="164" fontId="11" fillId="2" borderId="48" xfId="0" applyNumberFormat="1" applyFont="1" applyFill="1" applyBorder="1" applyAlignment="1" applyProtection="1">
      <alignment horizontal="right" vertical="center"/>
      <protection hidden="1"/>
    </xf>
    <xf numFmtId="164" fontId="11" fillId="2" borderId="49" xfId="0" applyNumberFormat="1" applyFont="1" applyFill="1" applyBorder="1" applyAlignment="1" applyProtection="1">
      <alignment horizontal="right" vertical="center"/>
      <protection hidden="1"/>
    </xf>
    <xf numFmtId="0" fontId="12" fillId="5" borderId="51" xfId="0" applyFont="1" applyFill="1" applyBorder="1" applyAlignment="1" applyProtection="1">
      <alignment horizontal="center" vertical="center" wrapText="1"/>
    </xf>
    <xf numFmtId="164" fontId="3" fillId="15" borderId="0" xfId="0" applyNumberFormat="1" applyFont="1" applyFill="1" applyBorder="1" applyAlignment="1" applyProtection="1">
      <alignment vertical="center"/>
      <protection locked="0"/>
    </xf>
    <xf numFmtId="164" fontId="17" fillId="0" borderId="3" xfId="0" applyNumberFormat="1" applyFont="1" applyFill="1" applyBorder="1" applyAlignment="1" applyProtection="1">
      <alignment vertical="center"/>
      <protection locked="0"/>
    </xf>
    <xf numFmtId="164" fontId="9" fillId="0" borderId="7" xfId="0" applyNumberFormat="1" applyFont="1" applyFill="1" applyBorder="1" applyAlignment="1" applyProtection="1">
      <alignment vertical="center"/>
      <protection locked="0"/>
    </xf>
    <xf numFmtId="164" fontId="9" fillId="0" borderId="3" xfId="0" applyNumberFormat="1" applyFont="1" applyFill="1" applyBorder="1" applyAlignment="1" applyProtection="1">
      <alignment vertical="center"/>
      <protection locked="0"/>
    </xf>
    <xf numFmtId="0" fontId="7" fillId="12" borderId="9" xfId="0" applyNumberFormat="1" applyFont="1" applyFill="1" applyBorder="1" applyAlignment="1" applyProtection="1">
      <alignment horizontal="center" vertical="center"/>
      <protection locked="0"/>
    </xf>
    <xf numFmtId="6" fontId="11" fillId="12" borderId="10" xfId="0" applyNumberFormat="1" applyFont="1" applyFill="1" applyBorder="1" applyAlignment="1" applyProtection="1">
      <alignment vertical="center"/>
      <protection hidden="1"/>
    </xf>
    <xf numFmtId="6" fontId="11" fillId="12" borderId="4" xfId="0" applyNumberFormat="1" applyFont="1" applyFill="1" applyBorder="1" applyAlignment="1" applyProtection="1">
      <alignment vertical="center"/>
    </xf>
    <xf numFmtId="6" fontId="11" fillId="10" borderId="2" xfId="0" applyNumberFormat="1" applyFont="1" applyFill="1" applyBorder="1" applyAlignment="1" applyProtection="1"/>
    <xf numFmtId="6" fontId="11" fillId="12" borderId="43" xfId="0" applyNumberFormat="1" applyFont="1" applyFill="1" applyBorder="1" applyAlignment="1" applyProtection="1"/>
    <xf numFmtId="164" fontId="11" fillId="12" borderId="28" xfId="0" applyNumberFormat="1" applyFont="1" applyFill="1" applyBorder="1" applyAlignment="1" applyProtection="1">
      <alignment horizontal="right" vertical="center"/>
      <protection hidden="1"/>
    </xf>
    <xf numFmtId="164" fontId="11" fillId="12" borderId="30" xfId="0" applyNumberFormat="1" applyFont="1" applyFill="1" applyBorder="1" applyAlignment="1" applyProtection="1">
      <alignment horizontal="right" vertical="center"/>
      <protection hidden="1"/>
    </xf>
    <xf numFmtId="165" fontId="16" fillId="12" borderId="29" xfId="1" applyNumberFormat="1" applyFont="1" applyFill="1" applyBorder="1" applyAlignment="1" applyProtection="1">
      <alignment horizontal="right" vertical="center"/>
    </xf>
    <xf numFmtId="165" fontId="16" fillId="12" borderId="29" xfId="0" applyNumberFormat="1" applyFont="1" applyFill="1" applyBorder="1" applyAlignment="1" applyProtection="1">
      <alignment horizontal="right" vertical="center"/>
    </xf>
    <xf numFmtId="165" fontId="16" fillId="12" borderId="27" xfId="1" applyNumberFormat="1" applyFont="1" applyFill="1" applyBorder="1" applyAlignment="1" applyProtection="1">
      <alignment horizontal="right" vertical="center"/>
    </xf>
    <xf numFmtId="165" fontId="16" fillId="10" borderId="38" xfId="1" applyNumberFormat="1" applyFont="1" applyFill="1" applyBorder="1" applyAlignment="1" applyProtection="1">
      <alignment horizontal="right" vertical="center"/>
    </xf>
    <xf numFmtId="165" fontId="16" fillId="10" borderId="38" xfId="0" applyNumberFormat="1" applyFont="1" applyFill="1" applyBorder="1" applyAlignment="1" applyProtection="1">
      <alignment horizontal="right" vertical="center"/>
    </xf>
    <xf numFmtId="165" fontId="16" fillId="10" borderId="43" xfId="1" applyNumberFormat="1" applyFont="1" applyFill="1" applyBorder="1" applyAlignment="1" applyProtection="1">
      <alignment horizontal="right" vertical="center"/>
    </xf>
    <xf numFmtId="165" fontId="23" fillId="7" borderId="11" xfId="0" applyNumberFormat="1" applyFont="1" applyFill="1" applyBorder="1" applyAlignment="1" applyProtection="1">
      <alignment horizontal="center" vertical="center"/>
    </xf>
    <xf numFmtId="165" fontId="23" fillId="7" borderId="11" xfId="1" applyNumberFormat="1" applyFont="1" applyFill="1" applyBorder="1" applyAlignment="1" applyProtection="1">
      <alignment horizontal="center" vertical="center"/>
    </xf>
    <xf numFmtId="165" fontId="23" fillId="7" borderId="52" xfId="0" applyNumberFormat="1" applyFont="1" applyFill="1" applyBorder="1" applyAlignment="1" applyProtection="1">
      <alignment horizontal="center" vertical="center"/>
    </xf>
    <xf numFmtId="165" fontId="11" fillId="3" borderId="10" xfId="0" applyNumberFormat="1" applyFont="1" applyFill="1" applyBorder="1" applyAlignment="1" applyProtection="1">
      <alignment horizontal="right" vertical="center"/>
    </xf>
    <xf numFmtId="165" fontId="11" fillId="3" borderId="53" xfId="1" applyNumberFormat="1" applyFont="1" applyFill="1" applyBorder="1" applyAlignment="1" applyProtection="1">
      <alignment horizontal="right" vertical="center"/>
    </xf>
    <xf numFmtId="165" fontId="16" fillId="0" borderId="54" xfId="1" applyNumberFormat="1" applyFont="1" applyFill="1" applyBorder="1" applyAlignment="1" applyProtection="1">
      <alignment horizontal="right" vertical="center"/>
      <protection locked="0"/>
    </xf>
    <xf numFmtId="165" fontId="16" fillId="0" borderId="54" xfId="0" applyNumberFormat="1" applyFont="1" applyFill="1" applyBorder="1" applyAlignment="1" applyProtection="1">
      <alignment horizontal="right" vertical="center"/>
      <protection locked="0"/>
    </xf>
    <xf numFmtId="165" fontId="9" fillId="0" borderId="54" xfId="1" applyNumberFormat="1" applyFont="1" applyFill="1" applyBorder="1" applyAlignment="1" applyProtection="1">
      <alignment horizontal="right" vertical="center"/>
      <protection locked="0"/>
    </xf>
    <xf numFmtId="165" fontId="23" fillId="7" borderId="55" xfId="0" applyNumberFormat="1" applyFont="1" applyFill="1" applyBorder="1" applyAlignment="1" applyProtection="1">
      <alignment horizontal="center" vertical="center"/>
    </xf>
    <xf numFmtId="165" fontId="23" fillId="7" borderId="56" xfId="0" applyNumberFormat="1" applyFont="1" applyFill="1" applyBorder="1" applyAlignment="1" applyProtection="1">
      <alignment horizontal="center" vertical="center"/>
    </xf>
    <xf numFmtId="165" fontId="16" fillId="12" borderId="57" xfId="1" applyNumberFormat="1" applyFont="1" applyFill="1" applyBorder="1" applyAlignment="1" applyProtection="1">
      <alignment horizontal="right" vertical="center"/>
    </xf>
    <xf numFmtId="165" fontId="16" fillId="10" borderId="58" xfId="1" applyNumberFormat="1" applyFont="1" applyFill="1" applyBorder="1" applyAlignment="1" applyProtection="1">
      <alignment horizontal="right" vertical="center"/>
    </xf>
    <xf numFmtId="165" fontId="9" fillId="12" borderId="57" xfId="1" applyNumberFormat="1" applyFont="1" applyFill="1" applyBorder="1" applyAlignment="1" applyProtection="1">
      <alignment horizontal="right" vertical="center"/>
    </xf>
    <xf numFmtId="165" fontId="9" fillId="10" borderId="58" xfId="1" applyNumberFormat="1" applyFont="1" applyFill="1" applyBorder="1" applyAlignment="1" applyProtection="1">
      <alignment horizontal="right" vertical="center"/>
    </xf>
    <xf numFmtId="165" fontId="11" fillId="3" borderId="59" xfId="1" applyNumberFormat="1" applyFont="1" applyFill="1" applyBorder="1" applyAlignment="1" applyProtection="1">
      <alignment horizontal="right" vertical="center"/>
    </xf>
    <xf numFmtId="165" fontId="16" fillId="3" borderId="60" xfId="1" applyNumberFormat="1" applyFont="1" applyFill="1" applyBorder="1" applyAlignment="1" applyProtection="1">
      <alignment horizontal="right" vertical="center"/>
    </xf>
    <xf numFmtId="0" fontId="23" fillId="7" borderId="0" xfId="0" applyFont="1" applyFill="1" applyBorder="1" applyAlignment="1" applyProtection="1">
      <alignment horizontal="center" vertical="center"/>
    </xf>
    <xf numFmtId="0" fontId="23" fillId="7" borderId="54" xfId="0" applyFont="1" applyFill="1" applyBorder="1" applyAlignment="1" applyProtection="1">
      <alignment horizontal="center" vertical="center"/>
    </xf>
    <xf numFmtId="0" fontId="13" fillId="5" borderId="0" xfId="0" applyFont="1" applyFill="1" applyAlignment="1" applyProtection="1">
      <alignment horizontal="left" vertical="top"/>
    </xf>
    <xf numFmtId="0" fontId="13" fillId="5" borderId="0" xfId="0" applyFont="1" applyFill="1" applyAlignment="1" applyProtection="1">
      <alignment horizontal="left" vertical="center"/>
    </xf>
    <xf numFmtId="0" fontId="0" fillId="13" borderId="0" xfId="0" applyFill="1" applyProtection="1"/>
    <xf numFmtId="0" fontId="30" fillId="13" borderId="0" xfId="2" applyFill="1" applyAlignment="1" applyProtection="1"/>
    <xf numFmtId="0" fontId="30" fillId="13" borderId="0" xfId="2" applyFill="1" applyAlignment="1" applyProtection="1">
      <alignment horizontal="left" vertical="center" readingOrder="1"/>
    </xf>
    <xf numFmtId="0" fontId="33" fillId="13" borderId="0" xfId="0" applyFont="1" applyFill="1" applyAlignment="1">
      <alignment horizontal="left" vertical="center" readingOrder="1"/>
    </xf>
    <xf numFmtId="0" fontId="0" fillId="5" borderId="0" xfId="0" applyFill="1" applyProtection="1"/>
    <xf numFmtId="0" fontId="39" fillId="5" borderId="0" xfId="0" applyFont="1" applyFill="1" applyAlignment="1" applyProtection="1">
      <alignment horizontal="left" vertical="center"/>
    </xf>
    <xf numFmtId="6" fontId="11" fillId="3" borderId="9" xfId="0" applyNumberFormat="1" applyFont="1" applyFill="1" applyBorder="1" applyAlignment="1" applyProtection="1">
      <alignment horizontal="right" vertical="center" indent="6"/>
      <protection hidden="1"/>
    </xf>
    <xf numFmtId="6" fontId="41" fillId="3" borderId="4" xfId="0" applyNumberFormat="1" applyFont="1" applyFill="1" applyBorder="1" applyAlignment="1" applyProtection="1">
      <alignment horizontal="left" vertical="center" wrapText="1" indent="1"/>
      <protection hidden="1"/>
    </xf>
    <xf numFmtId="0" fontId="12" fillId="5" borderId="0" xfId="0" applyFont="1" applyFill="1" applyBorder="1" applyAlignment="1" applyProtection="1">
      <alignment horizontal="center" vertical="center"/>
    </xf>
    <xf numFmtId="0" fontId="20" fillId="6" borderId="0" xfId="0" applyFont="1" applyFill="1" applyAlignment="1" applyProtection="1">
      <alignment horizontal="left" vertical="top"/>
    </xf>
    <xf numFmtId="0" fontId="46" fillId="6" borderId="0" xfId="2" quotePrefix="1" applyFont="1" applyFill="1" applyAlignment="1" applyProtection="1">
      <alignment horizontal="left" vertical="top"/>
    </xf>
    <xf numFmtId="0" fontId="20" fillId="6" borderId="0" xfId="0" applyFont="1" applyFill="1" applyAlignment="1" applyProtection="1">
      <alignment horizontal="left"/>
    </xf>
    <xf numFmtId="165" fontId="3" fillId="3" borderId="0" xfId="1" applyNumberFormat="1" applyFont="1" applyFill="1" applyBorder="1" applyAlignment="1" applyProtection="1">
      <alignment vertical="center"/>
      <protection hidden="1"/>
    </xf>
    <xf numFmtId="0" fontId="46" fillId="6" borderId="0" xfId="2" applyFont="1" applyFill="1" applyAlignment="1" applyProtection="1">
      <alignment horizontal="left" vertical="top" indent="2"/>
    </xf>
    <xf numFmtId="0" fontId="20" fillId="6" borderId="0" xfId="0" applyFont="1" applyFill="1" applyAlignment="1" applyProtection="1">
      <alignment horizontal="left" vertical="center"/>
    </xf>
    <xf numFmtId="0" fontId="47" fillId="5" borderId="0" xfId="0" applyFont="1" applyFill="1" applyAlignment="1" applyProtection="1">
      <alignment horizontal="left" vertical="top"/>
    </xf>
    <xf numFmtId="0" fontId="0" fillId="5" borderId="0" xfId="0" applyFill="1" applyAlignment="1" applyProtection="1">
      <alignment vertical="top"/>
    </xf>
    <xf numFmtId="0" fontId="0" fillId="0" borderId="0" xfId="0" applyAlignment="1">
      <alignment vertical="top"/>
    </xf>
    <xf numFmtId="0" fontId="0" fillId="0" borderId="0" xfId="0" applyFont="1" applyAlignment="1">
      <alignment vertical="top"/>
    </xf>
    <xf numFmtId="0" fontId="0" fillId="0" borderId="0" xfId="0" applyAlignment="1">
      <alignment vertical="top" wrapText="1"/>
    </xf>
    <xf numFmtId="0" fontId="45" fillId="0" borderId="0" xfId="0" applyFont="1" applyAlignment="1">
      <alignment vertical="top"/>
    </xf>
    <xf numFmtId="0" fontId="45" fillId="0" borderId="0" xfId="0" applyFont="1" applyAlignment="1">
      <alignment vertical="top" wrapText="1"/>
    </xf>
    <xf numFmtId="0" fontId="39" fillId="13" borderId="0" xfId="0" applyFont="1" applyFill="1" applyAlignment="1" applyProtection="1">
      <alignment horizontal="left" vertical="center"/>
    </xf>
    <xf numFmtId="0" fontId="13" fillId="13" borderId="0" xfId="0" applyFont="1" applyFill="1" applyAlignment="1" applyProtection="1">
      <alignment horizontal="left" vertical="top"/>
    </xf>
    <xf numFmtId="0" fontId="48" fillId="13" borderId="0" xfId="0" applyFont="1" applyFill="1" applyAlignment="1" applyProtection="1">
      <alignment horizontal="left" vertical="center"/>
    </xf>
    <xf numFmtId="0" fontId="11" fillId="3" borderId="7" xfId="0" applyFont="1" applyFill="1" applyBorder="1" applyAlignment="1" applyProtection="1">
      <alignment horizontal="left" vertical="center"/>
    </xf>
    <xf numFmtId="0" fontId="11" fillId="3" borderId="8" xfId="0" applyFont="1" applyFill="1" applyBorder="1" applyAlignment="1" applyProtection="1">
      <alignment horizontal="left" vertical="center"/>
    </xf>
    <xf numFmtId="0" fontId="12" fillId="5" borderId="9" xfId="0" applyFont="1" applyFill="1" applyBorder="1" applyAlignment="1" applyProtection="1">
      <alignment horizontal="center" vertical="center"/>
    </xf>
    <xf numFmtId="0" fontId="35" fillId="0" borderId="0" xfId="0" applyFont="1" applyAlignment="1" applyProtection="1">
      <alignment horizontal="left" wrapText="1"/>
    </xf>
    <xf numFmtId="0" fontId="16" fillId="8" borderId="0" xfId="0" applyFont="1" applyFill="1" applyBorder="1" applyAlignment="1" applyProtection="1">
      <alignment horizontal="left" vertical="top" wrapText="1"/>
    </xf>
    <xf numFmtId="0" fontId="49" fillId="13" borderId="0" xfId="0" applyFont="1" applyFill="1" applyProtection="1"/>
    <xf numFmtId="0" fontId="16" fillId="16" borderId="31" xfId="0" applyFont="1" applyFill="1" applyBorder="1" applyProtection="1"/>
    <xf numFmtId="0" fontId="16" fillId="16" borderId="0" xfId="0" applyFont="1" applyFill="1" applyBorder="1" applyProtection="1"/>
    <xf numFmtId="0" fontId="0" fillId="0" borderId="4" xfId="0" applyBorder="1" applyProtection="1"/>
    <xf numFmtId="165" fontId="0" fillId="0" borderId="0" xfId="0" applyNumberFormat="1" applyProtection="1"/>
    <xf numFmtId="0" fontId="42" fillId="6" borderId="0" xfId="0" quotePrefix="1" applyFont="1" applyFill="1" applyProtection="1"/>
    <xf numFmtId="0" fontId="35" fillId="0" borderId="0" xfId="0" applyFont="1" applyAlignment="1" applyProtection="1">
      <alignment vertical="center"/>
      <protection locked="0"/>
    </xf>
    <xf numFmtId="0" fontId="35" fillId="0" borderId="0" xfId="0" applyFont="1" applyBorder="1" applyAlignment="1" applyProtection="1">
      <alignment vertical="center"/>
      <protection locked="0"/>
    </xf>
    <xf numFmtId="3" fontId="35" fillId="14" borderId="0" xfId="0" applyNumberFormat="1" applyFont="1" applyFill="1" applyBorder="1" applyAlignment="1" applyProtection="1">
      <alignment horizontal="left" vertical="center" wrapText="1"/>
    </xf>
    <xf numFmtId="0" fontId="11" fillId="3" borderId="7" xfId="0" applyFont="1" applyFill="1" applyBorder="1" applyAlignment="1" applyProtection="1">
      <alignment horizontal="left" vertical="center"/>
    </xf>
    <xf numFmtId="0" fontId="11" fillId="3" borderId="8" xfId="0" applyFont="1" applyFill="1" applyBorder="1" applyAlignment="1" applyProtection="1">
      <alignment horizontal="left" vertical="center"/>
    </xf>
    <xf numFmtId="0" fontId="11" fillId="3" borderId="18" xfId="0" applyFont="1" applyFill="1" applyBorder="1" applyAlignment="1" applyProtection="1">
      <alignment horizontal="left" vertical="center"/>
    </xf>
    <xf numFmtId="0" fontId="16" fillId="3" borderId="29" xfId="0" applyFont="1" applyFill="1" applyBorder="1" applyAlignment="1" applyProtection="1">
      <alignment horizontal="left" vertical="center"/>
    </xf>
    <xf numFmtId="0" fontId="16" fillId="3" borderId="8" xfId="0" applyFont="1" applyFill="1" applyBorder="1" applyAlignment="1" applyProtection="1">
      <alignment horizontal="left" vertical="center"/>
    </xf>
    <xf numFmtId="0" fontId="12" fillId="5" borderId="9"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165" fontId="11" fillId="12" borderId="10" xfId="1" applyNumberFormat="1" applyFont="1" applyFill="1" applyBorder="1" applyAlignment="1" applyProtection="1">
      <alignment vertical="center"/>
      <protection hidden="1"/>
    </xf>
    <xf numFmtId="165" fontId="11" fillId="12" borderId="4" xfId="1" applyNumberFormat="1" applyFont="1" applyFill="1" applyBorder="1" applyAlignment="1" applyProtection="1">
      <alignment vertical="center"/>
    </xf>
    <xf numFmtId="0" fontId="33" fillId="13" borderId="0" xfId="0" applyFont="1" applyFill="1" applyProtection="1"/>
    <xf numFmtId="165" fontId="53" fillId="0" borderId="0" xfId="0" applyNumberFormat="1" applyFont="1" applyFill="1" applyBorder="1" applyProtection="1"/>
    <xf numFmtId="165" fontId="52" fillId="0" borderId="0" xfId="0" applyNumberFormat="1" applyFont="1" applyProtection="1"/>
    <xf numFmtId="0" fontId="52" fillId="0" borderId="0" xfId="0" applyFont="1"/>
    <xf numFmtId="3" fontId="43" fillId="14" borderId="0" xfId="0" applyNumberFormat="1" applyFont="1" applyFill="1" applyBorder="1" applyAlignment="1" applyProtection="1">
      <alignment horizontal="left" vertical="center"/>
    </xf>
    <xf numFmtId="0" fontId="7" fillId="8" borderId="10" xfId="0" applyNumberFormat="1" applyFont="1" applyFill="1" applyBorder="1" applyAlignment="1" applyProtection="1">
      <alignment horizontal="center" vertical="center"/>
      <protection locked="0"/>
    </xf>
    <xf numFmtId="0" fontId="7" fillId="8" borderId="8" xfId="0" applyNumberFormat="1" applyFont="1" applyFill="1" applyBorder="1" applyAlignment="1" applyProtection="1">
      <alignment horizontal="center" vertical="center"/>
      <protection locked="0"/>
    </xf>
    <xf numFmtId="6" fontId="16" fillId="0" borderId="4" xfId="0" applyNumberFormat="1" applyFont="1" applyFill="1" applyBorder="1" applyAlignment="1" applyProtection="1">
      <alignment horizontal="right" vertical="center" indent="6"/>
    </xf>
    <xf numFmtId="6" fontId="16" fillId="0" borderId="9" xfId="0" applyNumberFormat="1" applyFont="1" applyFill="1" applyBorder="1" applyAlignment="1" applyProtection="1">
      <alignment horizontal="right" vertical="center" indent="6"/>
    </xf>
    <xf numFmtId="6" fontId="16" fillId="2" borderId="10" xfId="0" applyNumberFormat="1" applyFont="1" applyFill="1" applyBorder="1" applyAlignment="1" applyProtection="1">
      <alignment horizontal="right" vertical="center" indent="6"/>
    </xf>
    <xf numFmtId="0" fontId="14" fillId="7" borderId="19" xfId="0" applyFont="1" applyFill="1" applyBorder="1" applyAlignment="1" applyProtection="1">
      <protection locked="0"/>
    </xf>
    <xf numFmtId="0" fontId="14" fillId="7" borderId="20" xfId="0" applyFont="1" applyFill="1" applyBorder="1" applyAlignment="1" applyProtection="1">
      <alignment horizontal="center"/>
      <protection locked="0"/>
    </xf>
    <xf numFmtId="0" fontId="6" fillId="0" borderId="0" xfId="0" applyFont="1" applyFill="1" applyProtection="1">
      <protection hidden="1"/>
    </xf>
    <xf numFmtId="0" fontId="6" fillId="0" borderId="0" xfId="0" applyFont="1" applyProtection="1">
      <protection hidden="1"/>
    </xf>
    <xf numFmtId="0" fontId="35" fillId="0" borderId="0" xfId="0" applyFont="1" applyAlignment="1" applyProtection="1">
      <alignment vertical="center"/>
    </xf>
    <xf numFmtId="0" fontId="35" fillId="0" borderId="0" xfId="0" applyFont="1" applyBorder="1" applyAlignment="1" applyProtection="1">
      <alignment vertical="center"/>
    </xf>
    <xf numFmtId="0" fontId="0" fillId="0" borderId="0" xfId="0" applyBorder="1" applyAlignment="1" applyProtection="1">
      <alignment vertical="center"/>
    </xf>
    <xf numFmtId="0" fontId="16" fillId="0"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indent="2" readingOrder="1"/>
    </xf>
    <xf numFmtId="0" fontId="16" fillId="2" borderId="0" xfId="0" applyFont="1" applyFill="1" applyAlignment="1" applyProtection="1">
      <alignment horizontal="left" vertical="top" wrapText="1" indent="2" readingOrder="1"/>
    </xf>
    <xf numFmtId="0" fontId="4" fillId="0" borderId="0" xfId="0" applyFont="1" applyAlignment="1" applyProtection="1">
      <alignment horizontal="left" vertical="top" wrapText="1"/>
    </xf>
    <xf numFmtId="0" fontId="16" fillId="0" borderId="0" xfId="0" applyFont="1" applyAlignment="1" applyProtection="1">
      <alignment horizontal="left" vertical="top"/>
    </xf>
    <xf numFmtId="0" fontId="19" fillId="0" borderId="0" xfId="0" applyFont="1" applyAlignment="1" applyProtection="1">
      <alignment horizontal="left" vertical="top"/>
    </xf>
    <xf numFmtId="0" fontId="31" fillId="0" borderId="0" xfId="0" applyFont="1" applyAlignment="1" applyProtection="1">
      <alignment horizontal="left" wrapText="1"/>
    </xf>
    <xf numFmtId="0" fontId="23" fillId="0" borderId="0" xfId="0" applyFont="1" applyAlignment="1" applyProtection="1">
      <alignment horizontal="left" vertical="top" wrapText="1"/>
    </xf>
    <xf numFmtId="0" fontId="29" fillId="0" borderId="0" xfId="0" applyFont="1" applyAlignment="1" applyProtection="1">
      <alignment horizontal="left" vertical="top" wrapText="1"/>
    </xf>
    <xf numFmtId="0" fontId="26" fillId="5" borderId="0" xfId="0" applyFont="1" applyFill="1" applyAlignment="1" applyProtection="1">
      <alignment horizontal="left" vertical="center"/>
    </xf>
    <xf numFmtId="0" fontId="29" fillId="2" borderId="0" xfId="0" applyFont="1" applyFill="1" applyAlignment="1" applyProtection="1">
      <alignment horizontal="left" vertical="top" wrapText="1" indent="2" readingOrder="1"/>
    </xf>
    <xf numFmtId="0" fontId="35" fillId="2" borderId="0" xfId="0" applyFont="1" applyFill="1" applyAlignment="1" applyProtection="1">
      <alignment horizontal="left" wrapText="1"/>
    </xf>
    <xf numFmtId="0" fontId="35" fillId="0" borderId="0" xfId="0" applyFont="1" applyAlignment="1" applyProtection="1">
      <alignment horizontal="left" wrapText="1"/>
    </xf>
    <xf numFmtId="0" fontId="35" fillId="7"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6" fillId="8" borderId="0" xfId="0" applyFont="1" applyFill="1" applyBorder="1" applyAlignment="1" applyProtection="1">
      <alignment horizontal="left" vertical="top" wrapText="1"/>
    </xf>
    <xf numFmtId="0" fontId="30" fillId="13" borderId="0" xfId="2" applyFill="1" applyAlignment="1" applyProtection="1">
      <alignment horizontal="left" indent="7"/>
    </xf>
    <xf numFmtId="3" fontId="35" fillId="14" borderId="0" xfId="0" applyNumberFormat="1" applyFont="1" applyFill="1" applyBorder="1" applyAlignment="1" applyProtection="1">
      <alignment horizontal="left" vertical="center" wrapText="1"/>
    </xf>
    <xf numFmtId="0" fontId="40" fillId="5" borderId="15" xfId="0" applyFont="1" applyFill="1" applyBorder="1" applyAlignment="1" applyProtection="1">
      <alignment horizontal="left" vertical="center" wrapText="1" indent="1"/>
    </xf>
    <xf numFmtId="0" fontId="39" fillId="5" borderId="21" xfId="0" applyFont="1" applyFill="1" applyBorder="1" applyAlignment="1" applyProtection="1">
      <alignment horizontal="left" vertical="center" wrapText="1"/>
    </xf>
    <xf numFmtId="0" fontId="39" fillId="5" borderId="0" xfId="0" applyFont="1" applyFill="1" applyBorder="1" applyAlignment="1" applyProtection="1">
      <alignment horizontal="left" vertical="center" wrapText="1"/>
    </xf>
    <xf numFmtId="0" fontId="0" fillId="0" borderId="0" xfId="0" applyAlignment="1" applyProtection="1">
      <alignment horizontal="center"/>
      <protection locked="0"/>
    </xf>
    <xf numFmtId="0" fontId="4" fillId="16" borderId="7" xfId="0" applyFont="1" applyFill="1" applyBorder="1" applyAlignment="1" applyProtection="1">
      <alignment horizontal="left" vertical="center"/>
    </xf>
    <xf numFmtId="0" fontId="16" fillId="16" borderId="8" xfId="0" applyFont="1" applyFill="1" applyBorder="1" applyAlignment="1" applyProtection="1">
      <alignment horizontal="left" vertical="center"/>
    </xf>
    <xf numFmtId="0" fontId="16" fillId="16" borderId="18" xfId="0" applyFont="1" applyFill="1" applyBorder="1" applyAlignment="1" applyProtection="1">
      <alignment horizontal="left" vertical="center"/>
    </xf>
    <xf numFmtId="0" fontId="16" fillId="16" borderId="7" xfId="0" applyFont="1" applyFill="1" applyBorder="1" applyAlignment="1" applyProtection="1">
      <alignment horizontal="left" vertical="center"/>
    </xf>
    <xf numFmtId="6" fontId="16" fillId="13" borderId="7" xfId="0" applyNumberFormat="1" applyFont="1" applyFill="1" applyBorder="1" applyAlignment="1" applyProtection="1">
      <alignment horizontal="right" vertical="center"/>
      <protection locked="0"/>
    </xf>
    <xf numFmtId="6" fontId="16" fillId="13" borderId="8" xfId="0" applyNumberFormat="1" applyFont="1" applyFill="1" applyBorder="1" applyAlignment="1" applyProtection="1">
      <alignment horizontal="right" vertical="center"/>
      <protection locked="0"/>
    </xf>
    <xf numFmtId="0" fontId="22" fillId="16" borderId="10" xfId="0" applyFont="1" applyFill="1" applyBorder="1" applyAlignment="1" applyProtection="1">
      <alignment horizontal="left" vertical="center"/>
    </xf>
    <xf numFmtId="0" fontId="22" fillId="16" borderId="2" xfId="0" applyFont="1" applyFill="1" applyBorder="1" applyAlignment="1" applyProtection="1">
      <alignment horizontal="left" vertical="center"/>
    </xf>
    <xf numFmtId="0" fontId="22" fillId="16" borderId="6" xfId="0" applyFont="1" applyFill="1" applyBorder="1" applyAlignment="1" applyProtection="1">
      <alignment horizontal="left" vertical="center"/>
    </xf>
    <xf numFmtId="0" fontId="22" fillId="16" borderId="7" xfId="0" applyFont="1" applyFill="1" applyBorder="1" applyAlignment="1" applyProtection="1">
      <alignment horizontal="left" vertical="center"/>
    </xf>
    <xf numFmtId="0" fontId="22" fillId="16" borderId="8" xfId="0" applyFont="1" applyFill="1" applyBorder="1" applyAlignment="1" applyProtection="1">
      <alignment horizontal="left" vertical="center"/>
    </xf>
    <xf numFmtId="0" fontId="22" fillId="16" borderId="18" xfId="0" applyFont="1" applyFill="1" applyBorder="1" applyAlignment="1" applyProtection="1">
      <alignment horizontal="left" vertical="center"/>
    </xf>
    <xf numFmtId="0" fontId="11" fillId="3" borderId="9" xfId="0" applyFont="1" applyFill="1" applyBorder="1" applyAlignment="1" applyProtection="1">
      <alignment horizontal="left" vertical="center"/>
      <protection hidden="1"/>
    </xf>
    <xf numFmtId="0" fontId="11" fillId="3" borderId="4" xfId="0" applyFont="1" applyFill="1" applyBorder="1" applyAlignment="1" applyProtection="1">
      <alignment horizontal="left" vertical="center"/>
      <protection hidden="1"/>
    </xf>
    <xf numFmtId="0" fontId="11" fillId="3" borderId="16" xfId="0" applyFont="1" applyFill="1" applyBorder="1" applyAlignment="1" applyProtection="1">
      <alignment horizontal="left" vertical="center"/>
      <protection hidden="1"/>
    </xf>
    <xf numFmtId="0" fontId="12" fillId="5" borderId="10"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6" xfId="0" applyFont="1" applyFill="1" applyBorder="1" applyAlignment="1" applyProtection="1">
      <alignment horizontal="center" vertical="center" wrapText="1"/>
    </xf>
    <xf numFmtId="3" fontId="35" fillId="14" borderId="0" xfId="0" applyNumberFormat="1" applyFont="1" applyFill="1" applyBorder="1" applyAlignment="1" applyProtection="1">
      <alignment horizontal="left" vertical="center"/>
    </xf>
    <xf numFmtId="0" fontId="14" fillId="7" borderId="20" xfId="0" applyFont="1" applyFill="1" applyBorder="1" applyAlignment="1" applyProtection="1">
      <alignment horizontal="left"/>
      <protection locked="0"/>
    </xf>
    <xf numFmtId="3" fontId="35" fillId="14" borderId="45" xfId="0" applyNumberFormat="1" applyFont="1" applyFill="1" applyBorder="1" applyAlignment="1" applyProtection="1">
      <alignment horizontal="left" vertical="center" wrapText="1"/>
    </xf>
    <xf numFmtId="3" fontId="35" fillId="14" borderId="12" xfId="0" applyNumberFormat="1" applyFont="1" applyFill="1" applyBorder="1" applyAlignment="1" applyProtection="1">
      <alignment horizontal="left" vertical="center" wrapText="1"/>
    </xf>
    <xf numFmtId="3" fontId="35" fillId="14" borderId="46" xfId="0" applyNumberFormat="1" applyFont="1" applyFill="1" applyBorder="1" applyAlignment="1" applyProtection="1">
      <alignment horizontal="left" vertical="center" wrapText="1"/>
    </xf>
    <xf numFmtId="0" fontId="12" fillId="5" borderId="7" xfId="0" applyFont="1" applyFill="1" applyBorder="1" applyAlignment="1" applyProtection="1">
      <alignment horizontal="center" vertical="center" wrapText="1"/>
    </xf>
    <xf numFmtId="0" fontId="12" fillId="5" borderId="8" xfId="0" applyFont="1" applyFill="1" applyBorder="1" applyAlignment="1" applyProtection="1">
      <alignment horizontal="center" vertical="center" wrapText="1"/>
    </xf>
    <xf numFmtId="0" fontId="12" fillId="5" borderId="18" xfId="0" applyFont="1" applyFill="1" applyBorder="1" applyAlignment="1" applyProtection="1">
      <alignment horizontal="center" vertical="center" wrapText="1"/>
    </xf>
    <xf numFmtId="0" fontId="0" fillId="0" borderId="4" xfId="0" applyBorder="1" applyAlignment="1" applyProtection="1">
      <alignment horizontal="center"/>
    </xf>
    <xf numFmtId="0" fontId="46" fillId="6" borderId="0" xfId="2" quotePrefix="1" applyFont="1" applyFill="1" applyAlignment="1" applyProtection="1">
      <alignment horizontal="left" vertical="center" indent="1"/>
    </xf>
    <xf numFmtId="0" fontId="11" fillId="3" borderId="7" xfId="0" applyFont="1" applyFill="1" applyBorder="1" applyAlignment="1" applyProtection="1">
      <alignment horizontal="left" vertical="center"/>
    </xf>
    <xf numFmtId="0" fontId="11" fillId="3" borderId="8" xfId="0" applyFont="1" applyFill="1" applyBorder="1" applyAlignment="1" applyProtection="1">
      <alignment horizontal="left" vertical="center"/>
    </xf>
    <xf numFmtId="0" fontId="11" fillId="3" borderId="18" xfId="0" applyFont="1" applyFill="1" applyBorder="1" applyAlignment="1" applyProtection="1">
      <alignment horizontal="left" vertical="center"/>
    </xf>
    <xf numFmtId="3" fontId="35" fillId="14" borderId="47" xfId="0" applyNumberFormat="1" applyFont="1" applyFill="1" applyBorder="1" applyAlignment="1" applyProtection="1">
      <alignment horizontal="left" vertical="center" wrapText="1"/>
    </xf>
    <xf numFmtId="0" fontId="14" fillId="7" borderId="0" xfId="0" applyFont="1" applyFill="1" applyBorder="1" applyAlignment="1" applyProtection="1">
      <alignment horizontal="left"/>
    </xf>
    <xf numFmtId="0" fontId="44" fillId="5" borderId="7" xfId="0" applyFont="1" applyFill="1" applyBorder="1" applyAlignment="1" applyProtection="1">
      <alignment horizontal="left" vertical="center"/>
    </xf>
    <xf numFmtId="0" fontId="44" fillId="5" borderId="8" xfId="0" applyFont="1" applyFill="1" applyBorder="1" applyAlignment="1" applyProtection="1">
      <alignment horizontal="left" vertical="center"/>
    </xf>
    <xf numFmtId="0" fontId="44" fillId="5" borderId="18" xfId="0" applyFont="1" applyFill="1" applyBorder="1" applyAlignment="1" applyProtection="1">
      <alignment horizontal="left" vertical="center"/>
    </xf>
    <xf numFmtId="3" fontId="35" fillId="14" borderId="2" xfId="0" applyNumberFormat="1" applyFont="1" applyFill="1" applyBorder="1" applyAlignment="1" applyProtection="1">
      <alignment horizontal="left" vertical="center" wrapText="1"/>
    </xf>
    <xf numFmtId="3" fontId="35" fillId="14" borderId="65" xfId="0" applyNumberFormat="1" applyFont="1" applyFill="1" applyBorder="1" applyAlignment="1" applyProtection="1">
      <alignment horizontal="left" vertical="center" wrapText="1"/>
    </xf>
    <xf numFmtId="3" fontId="35" fillId="14" borderId="25" xfId="0" applyNumberFormat="1" applyFont="1" applyFill="1" applyBorder="1" applyAlignment="1" applyProtection="1">
      <alignment horizontal="left" vertical="center" wrapText="1"/>
    </xf>
    <xf numFmtId="3" fontId="43" fillId="14" borderId="63" xfId="0" applyNumberFormat="1" applyFont="1" applyFill="1" applyBorder="1" applyAlignment="1" applyProtection="1">
      <alignment horizontal="left" vertical="center" wrapText="1"/>
    </xf>
    <xf numFmtId="3" fontId="54" fillId="14" borderId="23" xfId="0" applyNumberFormat="1" applyFont="1" applyFill="1" applyBorder="1" applyAlignment="1" applyProtection="1">
      <alignment horizontal="left" vertical="center" wrapText="1"/>
    </xf>
    <xf numFmtId="0" fontId="46" fillId="6" borderId="0" xfId="2" quotePrefix="1" applyFont="1" applyFill="1" applyAlignment="1" applyProtection="1">
      <alignment horizontal="left" vertical="center"/>
    </xf>
    <xf numFmtId="0" fontId="16" fillId="16" borderId="29" xfId="0" applyFont="1" applyFill="1" applyBorder="1" applyAlignment="1" applyProtection="1">
      <alignment horizontal="left" vertical="center"/>
    </xf>
    <xf numFmtId="0" fontId="16" fillId="16" borderId="27" xfId="0" applyFont="1" applyFill="1" applyBorder="1" applyAlignment="1" applyProtection="1">
      <alignment horizontal="left" vertical="center"/>
    </xf>
    <xf numFmtId="0" fontId="16" fillId="16" borderId="2" xfId="0" applyFont="1" applyFill="1" applyBorder="1" applyAlignment="1" applyProtection="1">
      <alignment horizontal="left" vertical="center"/>
    </xf>
    <xf numFmtId="3" fontId="35" fillId="14" borderId="63" xfId="0" applyNumberFormat="1" applyFont="1" applyFill="1" applyBorder="1" applyAlignment="1" applyProtection="1">
      <alignment horizontal="left" vertical="center" wrapText="1"/>
    </xf>
    <xf numFmtId="3" fontId="35" fillId="14" borderId="23" xfId="0" applyNumberFormat="1" applyFont="1" applyFill="1" applyBorder="1" applyAlignment="1" applyProtection="1">
      <alignment horizontal="left" vertical="center" wrapText="1"/>
    </xf>
    <xf numFmtId="3" fontId="35" fillId="14" borderId="64" xfId="0" applyNumberFormat="1" applyFont="1" applyFill="1" applyBorder="1" applyAlignment="1" applyProtection="1">
      <alignment horizontal="left" vertical="center" wrapText="1"/>
    </xf>
    <xf numFmtId="3" fontId="35" fillId="14" borderId="4" xfId="0" applyNumberFormat="1" applyFont="1" applyFill="1" applyBorder="1" applyAlignment="1" applyProtection="1">
      <alignment horizontal="left" vertical="center" wrapText="1"/>
    </xf>
    <xf numFmtId="165" fontId="12" fillId="5" borderId="24" xfId="0" applyNumberFormat="1" applyFont="1" applyFill="1" applyBorder="1" applyAlignment="1" applyProtection="1">
      <alignment horizontal="center" vertical="center"/>
    </xf>
    <xf numFmtId="165" fontId="12" fillId="5" borderId="25" xfId="0" applyNumberFormat="1" applyFont="1" applyFill="1" applyBorder="1" applyAlignment="1" applyProtection="1">
      <alignment horizontal="center" vertical="center"/>
    </xf>
    <xf numFmtId="165" fontId="12" fillId="5" borderId="26" xfId="0" applyNumberFormat="1" applyFont="1" applyFill="1" applyBorder="1" applyAlignment="1" applyProtection="1">
      <alignment horizontal="center" vertical="center"/>
    </xf>
    <xf numFmtId="0" fontId="14" fillId="7" borderId="20" xfId="0" applyFont="1" applyFill="1" applyBorder="1" applyAlignment="1" applyProtection="1">
      <alignment horizontal="center"/>
    </xf>
    <xf numFmtId="0" fontId="12" fillId="5" borderId="24" xfId="0" applyFont="1" applyFill="1" applyBorder="1" applyAlignment="1" applyProtection="1">
      <alignment horizontal="left" vertical="center"/>
    </xf>
    <xf numFmtId="0" fontId="12" fillId="5" borderId="25" xfId="0" applyFont="1" applyFill="1" applyBorder="1" applyAlignment="1" applyProtection="1">
      <alignment horizontal="left" vertical="center"/>
    </xf>
    <xf numFmtId="0" fontId="12" fillId="5" borderId="68" xfId="0" applyFont="1" applyFill="1" applyBorder="1" applyAlignment="1" applyProtection="1">
      <alignment horizontal="left" vertical="center"/>
    </xf>
    <xf numFmtId="0" fontId="16" fillId="3" borderId="29" xfId="0" applyFont="1" applyFill="1" applyBorder="1" applyAlignment="1" applyProtection="1">
      <alignment horizontal="left" vertical="center"/>
    </xf>
    <xf numFmtId="0" fontId="16" fillId="3" borderId="8" xfId="0" applyFont="1" applyFill="1" applyBorder="1" applyAlignment="1" applyProtection="1">
      <alignment horizontal="left" vertical="center"/>
    </xf>
    <xf numFmtId="0" fontId="11" fillId="3" borderId="29" xfId="0" applyFont="1" applyFill="1" applyBorder="1" applyAlignment="1" applyProtection="1">
      <alignment horizontal="left" vertical="center"/>
    </xf>
    <xf numFmtId="0" fontId="12" fillId="5" borderId="50" xfId="0" applyFont="1" applyFill="1" applyBorder="1" applyAlignment="1" applyProtection="1">
      <alignment horizontal="left" vertical="center" wrapText="1"/>
    </xf>
    <xf numFmtId="0" fontId="12" fillId="5" borderId="25" xfId="0" applyFont="1" applyFill="1" applyBorder="1" applyAlignment="1" applyProtection="1">
      <alignment horizontal="left" vertical="center" wrapText="1"/>
    </xf>
    <xf numFmtId="0" fontId="12" fillId="5" borderId="0" xfId="0" applyFont="1" applyFill="1" applyBorder="1" applyAlignment="1" applyProtection="1">
      <alignment horizontal="left" vertical="center" wrapText="1"/>
    </xf>
    <xf numFmtId="165" fontId="8" fillId="5" borderId="24" xfId="0" applyNumberFormat="1" applyFont="1" applyFill="1" applyBorder="1" applyAlignment="1" applyProtection="1">
      <alignment horizontal="center" vertical="center"/>
    </xf>
    <xf numFmtId="165" fontId="8" fillId="5" borderId="25" xfId="0" applyNumberFormat="1" applyFont="1" applyFill="1" applyBorder="1" applyAlignment="1" applyProtection="1">
      <alignment horizontal="center" vertical="center"/>
    </xf>
    <xf numFmtId="165" fontId="8" fillId="5" borderId="26" xfId="0" applyNumberFormat="1" applyFont="1" applyFill="1" applyBorder="1" applyAlignment="1" applyProtection="1">
      <alignment horizontal="center" vertical="center"/>
    </xf>
    <xf numFmtId="3" fontId="35" fillId="14" borderId="62" xfId="0" applyNumberFormat="1" applyFont="1" applyFill="1" applyBorder="1" applyAlignment="1" applyProtection="1">
      <alignment horizontal="left" vertical="center" wrapText="1"/>
    </xf>
    <xf numFmtId="3" fontId="35" fillId="14" borderId="15" xfId="0" applyNumberFormat="1" applyFont="1" applyFill="1" applyBorder="1" applyAlignment="1" applyProtection="1">
      <alignment horizontal="left" vertical="center" wrapText="1"/>
    </xf>
    <xf numFmtId="3" fontId="35" fillId="14" borderId="66" xfId="0" applyNumberFormat="1" applyFont="1" applyFill="1" applyBorder="1" applyAlignment="1" applyProtection="1">
      <alignment horizontal="left" vertical="center" wrapText="1"/>
    </xf>
    <xf numFmtId="3" fontId="35" fillId="14" borderId="67" xfId="0" applyNumberFormat="1" applyFont="1" applyFill="1" applyBorder="1" applyAlignment="1" applyProtection="1">
      <alignment horizontal="left" vertical="center" wrapText="1"/>
    </xf>
    <xf numFmtId="3" fontId="36" fillId="14" borderId="61" xfId="0" applyNumberFormat="1" applyFont="1" applyFill="1" applyBorder="1" applyAlignment="1" applyProtection="1">
      <alignment horizontal="left" vertical="center" wrapText="1"/>
    </xf>
    <xf numFmtId="3" fontId="36" fillId="14" borderId="2" xfId="0" applyNumberFormat="1" applyFont="1" applyFill="1" applyBorder="1" applyAlignment="1" applyProtection="1">
      <alignment horizontal="left" vertical="center" wrapText="1"/>
    </xf>
    <xf numFmtId="0" fontId="14" fillId="7" borderId="20" xfId="0" applyFont="1" applyFill="1" applyBorder="1" applyAlignment="1" applyProtection="1">
      <alignment horizontal="left"/>
    </xf>
    <xf numFmtId="0" fontId="12" fillId="5" borderId="9"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0" fontId="12" fillId="5" borderId="16" xfId="0" applyFont="1" applyFill="1" applyBorder="1" applyAlignment="1" applyProtection="1">
      <alignment horizontal="center" vertical="center"/>
    </xf>
    <xf numFmtId="0" fontId="12" fillId="5" borderId="7" xfId="0" applyFont="1" applyFill="1" applyBorder="1" applyAlignment="1" applyProtection="1">
      <alignment horizontal="left" vertical="center"/>
    </xf>
    <xf numFmtId="0" fontId="12" fillId="5" borderId="8" xfId="0" applyFont="1" applyFill="1" applyBorder="1" applyAlignment="1" applyProtection="1">
      <alignment horizontal="left" vertical="center"/>
    </xf>
    <xf numFmtId="0" fontId="12" fillId="5" borderId="18"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2" fillId="5" borderId="7"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35" fillId="12" borderId="0" xfId="0" applyFont="1" applyFill="1" applyAlignment="1" applyProtection="1">
      <alignment horizontal="left" vertical="center" wrapText="1"/>
    </xf>
    <xf numFmtId="0" fontId="50" fillId="16" borderId="0" xfId="2" applyFont="1" applyFill="1" applyAlignment="1" applyProtection="1">
      <alignment horizontal="center" vertical="center"/>
    </xf>
    <xf numFmtId="0" fontId="50" fillId="16" borderId="0" xfId="2" applyFont="1" applyFill="1" applyAlignment="1" applyProtection="1">
      <alignment horizontal="center" vertical="center" wrapText="1"/>
    </xf>
    <xf numFmtId="0" fontId="51" fillId="16" borderId="0" xfId="2" applyFont="1" applyFill="1" applyAlignment="1" applyProtection="1">
      <alignment horizontal="center" vertical="center"/>
    </xf>
  </cellXfs>
  <cellStyles count="3">
    <cellStyle name="Currency" xfId="1" builtinId="4"/>
    <cellStyle name="Hyperlink" xfId="2" builtinId="8"/>
    <cellStyle name="Normal" xfId="0" builtinId="0"/>
  </cellStyles>
  <dxfs count="17">
    <dxf>
      <font>
        <color theme="0"/>
      </font>
      <fill>
        <patternFill>
          <bgColor theme="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D8E4BC"/>
      <color rgb="FF7BC143"/>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NZ" sz="1100" b="1" i="0">
                <a:solidFill>
                  <a:sysClr val="windowText" lastClr="000000"/>
                </a:solidFill>
                <a:latin typeface="Arial" panose="020B0604020202020204" pitchFamily="34" charset="0"/>
                <a:cs typeface="Arial" panose="020B0604020202020204" pitchFamily="34" charset="0"/>
              </a:rPr>
              <a:t>Am I earning as much</a:t>
            </a:r>
            <a:r>
              <a:rPr lang="en-NZ" sz="1100" b="1" i="0" baseline="0">
                <a:solidFill>
                  <a:sysClr val="windowText" lastClr="000000"/>
                </a:solidFill>
                <a:latin typeface="Arial" panose="020B0604020202020204" pitchFamily="34" charset="0"/>
                <a:cs typeface="Arial" panose="020B0604020202020204" pitchFamily="34" charset="0"/>
              </a:rPr>
              <a:t> as I planned?</a:t>
            </a:r>
            <a:endParaRPr lang="en-NZ" sz="1100" b="1" i="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4008337945224417"/>
          <c:y val="3.5503071932243287E-2"/>
        </c:manualLayout>
      </c:layout>
      <c:overlay val="0"/>
      <c:spPr>
        <a:noFill/>
        <a:ln w="25400">
          <a:noFill/>
        </a:ln>
      </c:spPr>
    </c:title>
    <c:autoTitleDeleted val="0"/>
    <c:plotArea>
      <c:layout>
        <c:manualLayout>
          <c:layoutTarget val="inner"/>
          <c:xMode val="edge"/>
          <c:yMode val="edge"/>
          <c:x val="0.14335984287093881"/>
          <c:y val="0.14240631163708087"/>
          <c:w val="0.66977814670716895"/>
          <c:h val="0.67566795675964231"/>
        </c:manualLayout>
      </c:layout>
      <c:lineChart>
        <c:grouping val="standard"/>
        <c:varyColors val="0"/>
        <c:ser>
          <c:idx val="0"/>
          <c:order val="0"/>
          <c:tx>
            <c:v>Budget income</c:v>
          </c:tx>
          <c:spPr>
            <a:ln w="28575" cap="rnd">
              <a:solidFill>
                <a:schemeClr val="accent1"/>
              </a:solidFill>
              <a:round/>
            </a:ln>
            <a:effectLst/>
          </c:spPr>
          <c:marker>
            <c:symbol val="none"/>
          </c:marker>
          <c:cat>
            <c:strRef>
              <c:f>'2 - Planned Monthly Cashflow'!$J$6:$U$6</c:f>
              <c:strCache>
                <c:ptCount val="12"/>
                <c:pt idx="0">
                  <c:v>June</c:v>
                </c:pt>
                <c:pt idx="1">
                  <c:v>July</c:v>
                </c:pt>
                <c:pt idx="2">
                  <c:v>August</c:v>
                </c:pt>
                <c:pt idx="3">
                  <c:v>September</c:v>
                </c:pt>
                <c:pt idx="4">
                  <c:v>October</c:v>
                </c:pt>
                <c:pt idx="5">
                  <c:v>November</c:v>
                </c:pt>
                <c:pt idx="6">
                  <c:v>December</c:v>
                </c:pt>
                <c:pt idx="7">
                  <c:v>January</c:v>
                </c:pt>
                <c:pt idx="8">
                  <c:v>February</c:v>
                </c:pt>
                <c:pt idx="9">
                  <c:v>March</c:v>
                </c:pt>
                <c:pt idx="10">
                  <c:v>April</c:v>
                </c:pt>
                <c:pt idx="11">
                  <c:v>May</c:v>
                </c:pt>
              </c:strCache>
            </c:strRef>
          </c:cat>
          <c:val>
            <c:numRef>
              <c:f>'2 - Planned Monthly Cashflow'!$J$15:$U$15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10B-495C-8CB1-CD143CBAB3D2}"/>
            </c:ext>
          </c:extLst>
        </c:ser>
        <c:ser>
          <c:idx val="1"/>
          <c:order val="1"/>
          <c:tx>
            <c:v>Actual income</c:v>
          </c:tx>
          <c:spPr>
            <a:ln w="28575" cap="rnd">
              <a:solidFill>
                <a:schemeClr val="accent2"/>
              </a:solidFill>
              <a:round/>
            </a:ln>
            <a:effectLst/>
          </c:spPr>
          <c:marker>
            <c:symbol val="none"/>
          </c:marker>
          <c:val>
            <c:numRef>
              <c:f>'4 - Actual Cashflow Report'!$K$15:$V$15</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310B-495C-8CB1-CD143CBAB3D2}"/>
            </c:ext>
          </c:extLst>
        </c:ser>
        <c:dLbls>
          <c:showLegendKey val="0"/>
          <c:showVal val="0"/>
          <c:showCatName val="0"/>
          <c:showSerName val="0"/>
          <c:showPercent val="0"/>
          <c:showBubbleSize val="0"/>
        </c:dLbls>
        <c:smooth val="0"/>
        <c:axId val="353000592"/>
        <c:axId val="1"/>
      </c:lineChart>
      <c:catAx>
        <c:axId val="353000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prstDash val="sysDash"/>
              <a:round/>
            </a:ln>
            <a:effectLst/>
          </c:spPr>
        </c:majorGridlines>
        <c:numFmt formatCode="&quot;$&quot;#,##0" sourceLinked="1"/>
        <c:majorTickMark val="none"/>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3000592"/>
        <c:crosses val="autoZero"/>
        <c:crossBetween val="between"/>
      </c:valAx>
      <c:spPr>
        <a:solidFill>
          <a:schemeClr val="bg1">
            <a:lumMod val="95000"/>
          </a:schemeClr>
        </a:solidFill>
        <a:ln w="25400">
          <a:noFill/>
        </a:ln>
      </c:spPr>
    </c:plotArea>
    <c:legend>
      <c:legendPos val="r"/>
      <c:layout>
        <c:manualLayout>
          <c:xMode val="edge"/>
          <c:yMode val="edge"/>
          <c:x val="0.78979155815639779"/>
          <c:y val="0.3406330273804532"/>
          <c:w val="0.20761440812116383"/>
          <c:h val="0.26784637127459654"/>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rgbClr val="D8E4BC"/>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NZ" b="1"/>
              <a:t>Am I spending more than I earn?</a:t>
            </a:r>
          </a:p>
        </c:rich>
      </c:tx>
      <c:overlay val="0"/>
    </c:title>
    <c:autoTitleDeleted val="0"/>
    <c:plotArea>
      <c:layout>
        <c:manualLayout>
          <c:layoutTarget val="inner"/>
          <c:xMode val="edge"/>
          <c:yMode val="edge"/>
          <c:x val="0.13491323293326202"/>
          <c:y val="0.13550683665550536"/>
          <c:w val="0.69150635782177716"/>
          <c:h val="0.66680558873954954"/>
        </c:manualLayout>
      </c:layout>
      <c:lineChart>
        <c:grouping val="standard"/>
        <c:varyColors val="0"/>
        <c:ser>
          <c:idx val="0"/>
          <c:order val="0"/>
          <c:tx>
            <c:v>Budget Surplus/Deficit</c:v>
          </c:tx>
          <c:spPr>
            <a:ln w="28575" cap="rnd">
              <a:solidFill>
                <a:schemeClr val="accent1"/>
              </a:solidFill>
              <a:round/>
            </a:ln>
            <a:effectLst/>
          </c:spPr>
          <c:marker>
            <c:symbol val="none"/>
          </c:marker>
          <c:cat>
            <c:strRef>
              <c:f>'2 - Planned Monthly Cashflow'!$J$6:$U$6</c:f>
              <c:strCache>
                <c:ptCount val="12"/>
                <c:pt idx="0">
                  <c:v>June</c:v>
                </c:pt>
                <c:pt idx="1">
                  <c:v>July</c:v>
                </c:pt>
                <c:pt idx="2">
                  <c:v>August</c:v>
                </c:pt>
                <c:pt idx="3">
                  <c:v>September</c:v>
                </c:pt>
                <c:pt idx="4">
                  <c:v>October</c:v>
                </c:pt>
                <c:pt idx="5">
                  <c:v>November</c:v>
                </c:pt>
                <c:pt idx="6">
                  <c:v>December</c:v>
                </c:pt>
                <c:pt idx="7">
                  <c:v>January</c:v>
                </c:pt>
                <c:pt idx="8">
                  <c:v>February</c:v>
                </c:pt>
                <c:pt idx="9">
                  <c:v>March</c:v>
                </c:pt>
                <c:pt idx="10">
                  <c:v>April</c:v>
                </c:pt>
                <c:pt idx="11">
                  <c:v>May</c:v>
                </c:pt>
              </c:strCache>
            </c:strRef>
          </c:cat>
          <c:val>
            <c:numRef>
              <c:f>'2 - Planned Monthly Cashflow'!$J$49:$U$49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670-4507-80C9-0E3ED260DEC1}"/>
            </c:ext>
          </c:extLst>
        </c:ser>
        <c:ser>
          <c:idx val="1"/>
          <c:order val="1"/>
          <c:tx>
            <c:v>Actual Surplus/Defict</c:v>
          </c:tx>
          <c:spPr>
            <a:ln w="28575" cap="rnd">
              <a:solidFill>
                <a:schemeClr val="accent2"/>
              </a:solidFill>
              <a:round/>
            </a:ln>
            <a:effectLst/>
          </c:spPr>
          <c:marker>
            <c:symbol val="none"/>
          </c:marker>
          <c:val>
            <c:numRef>
              <c:f>'4 - Actual Cashflow Report'!$K$48:$V$48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3670-4507-80C9-0E3ED260DEC1}"/>
            </c:ext>
          </c:extLst>
        </c:ser>
        <c:dLbls>
          <c:showLegendKey val="0"/>
          <c:showVal val="0"/>
          <c:showCatName val="0"/>
          <c:showSerName val="0"/>
          <c:showPercent val="0"/>
          <c:showBubbleSize val="0"/>
        </c:dLbls>
        <c:smooth val="0"/>
        <c:axId val="352915280"/>
        <c:axId val="1"/>
      </c:lineChart>
      <c:catAx>
        <c:axId val="3529152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prstDash val="sysDash"/>
              <a:round/>
            </a:ln>
            <a:effectLst/>
          </c:spPr>
        </c:majorGridlines>
        <c:numFmt formatCode="&quot;$&quot;#,##0_);[Red]\(&quot;$&quot;#,##0\)" sourceLinked="1"/>
        <c:majorTickMark val="none"/>
        <c:minorTickMark val="none"/>
        <c:tickLblPos val="nextTo"/>
        <c:txPr>
          <a:bodyPr rot="-60000000" vert="horz"/>
          <a:lstStyle/>
          <a:p>
            <a:pPr>
              <a:defRPr/>
            </a:pPr>
            <a:endParaRPr lang="en-US"/>
          </a:p>
        </c:txPr>
        <c:crossAx val="352915280"/>
        <c:crosses val="autoZero"/>
        <c:crossBetween val="between"/>
      </c:valAx>
      <c:spPr>
        <a:solidFill>
          <a:schemeClr val="bg1">
            <a:lumMod val="95000"/>
          </a:schemeClr>
        </a:solidFill>
        <a:ln w="25400">
          <a:noFill/>
        </a:ln>
      </c:spPr>
    </c:plotArea>
    <c:legend>
      <c:legendPos val="r"/>
      <c:layout>
        <c:manualLayout>
          <c:xMode val="edge"/>
          <c:yMode val="edge"/>
          <c:x val="0.82641959075503924"/>
          <c:y val="0.3150907330456012"/>
          <c:w val="0.15804642866243662"/>
          <c:h val="0.2963388859012781"/>
        </c:manualLayout>
      </c:layout>
      <c:overlay val="0"/>
      <c:spPr>
        <a:noFill/>
        <a:ln w="25400">
          <a:noFill/>
        </a:ln>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0" i="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1100" b="1"/>
            </a:pPr>
            <a:r>
              <a:rPr lang="en-NZ" sz="1100" b="1"/>
              <a:t>Am I spending more or less than I planned?</a:t>
            </a:r>
          </a:p>
        </c:rich>
      </c:tx>
      <c:layout>
        <c:manualLayout>
          <c:xMode val="edge"/>
          <c:yMode val="edge"/>
          <c:x val="0.14030870606891155"/>
          <c:y val="3.7771471296953359E-2"/>
        </c:manualLayout>
      </c:layout>
      <c:overlay val="0"/>
      <c:spPr>
        <a:noFill/>
        <a:ln w="25400">
          <a:noFill/>
        </a:ln>
      </c:spPr>
    </c:title>
    <c:autoTitleDeleted val="0"/>
    <c:plotArea>
      <c:layout>
        <c:manualLayout>
          <c:layoutTarget val="inner"/>
          <c:xMode val="edge"/>
          <c:yMode val="edge"/>
          <c:x val="0.12842775634689371"/>
          <c:y val="0.15142582842948601"/>
          <c:w val="0.66565199599752667"/>
          <c:h val="0.64306376002802823"/>
        </c:manualLayout>
      </c:layout>
      <c:lineChart>
        <c:grouping val="standard"/>
        <c:varyColors val="0"/>
        <c:ser>
          <c:idx val="0"/>
          <c:order val="0"/>
          <c:tx>
            <c:v>Budget Expenses</c:v>
          </c:tx>
          <c:spPr>
            <a:ln w="28575" cap="rnd">
              <a:solidFill>
                <a:schemeClr val="accent1"/>
              </a:solidFill>
              <a:round/>
            </a:ln>
            <a:effectLst/>
          </c:spPr>
          <c:marker>
            <c:symbol val="none"/>
          </c:marker>
          <c:cat>
            <c:strRef>
              <c:f>'2 - Planned Monthly Cashflow'!$J$6:$U$6</c:f>
              <c:strCache>
                <c:ptCount val="12"/>
                <c:pt idx="0">
                  <c:v>June</c:v>
                </c:pt>
                <c:pt idx="1">
                  <c:v>July</c:v>
                </c:pt>
                <c:pt idx="2">
                  <c:v>August</c:v>
                </c:pt>
                <c:pt idx="3">
                  <c:v>September</c:v>
                </c:pt>
                <c:pt idx="4">
                  <c:v>October</c:v>
                </c:pt>
                <c:pt idx="5">
                  <c:v>November</c:v>
                </c:pt>
                <c:pt idx="6">
                  <c:v>December</c:v>
                </c:pt>
                <c:pt idx="7">
                  <c:v>January</c:v>
                </c:pt>
                <c:pt idx="8">
                  <c:v>February</c:v>
                </c:pt>
                <c:pt idx="9">
                  <c:v>March</c:v>
                </c:pt>
                <c:pt idx="10">
                  <c:v>April</c:v>
                </c:pt>
                <c:pt idx="11">
                  <c:v>May</c:v>
                </c:pt>
              </c:strCache>
            </c:strRef>
          </c:cat>
          <c:val>
            <c:numRef>
              <c:f>'2 - Planned Monthly Cashflow'!$J$46:$U$46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38D-45FC-9FAF-62A081EBB77C}"/>
            </c:ext>
          </c:extLst>
        </c:ser>
        <c:ser>
          <c:idx val="1"/>
          <c:order val="1"/>
          <c:tx>
            <c:v>Actual Expenses</c:v>
          </c:tx>
          <c:spPr>
            <a:ln w="28575" cap="rnd">
              <a:solidFill>
                <a:schemeClr val="accent2"/>
              </a:solidFill>
              <a:round/>
            </a:ln>
            <a:effectLst/>
          </c:spPr>
          <c:marker>
            <c:symbol val="none"/>
          </c:marker>
          <c:val>
            <c:numRef>
              <c:f>'4 - Actual Cashflow Report'!$K$45:$V$45</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338D-45FC-9FAF-62A081EBB77C}"/>
            </c:ext>
          </c:extLst>
        </c:ser>
        <c:dLbls>
          <c:showLegendKey val="0"/>
          <c:showVal val="0"/>
          <c:showCatName val="0"/>
          <c:showSerName val="0"/>
          <c:showPercent val="0"/>
          <c:showBubbleSize val="0"/>
        </c:dLbls>
        <c:smooth val="0"/>
        <c:axId val="353002888"/>
        <c:axId val="1"/>
      </c:lineChart>
      <c:catAx>
        <c:axId val="3530028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en-US"/>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bg1">
                  <a:lumMod val="85000"/>
                </a:schemeClr>
              </a:solidFill>
              <a:prstDash val="sysDash"/>
              <a:round/>
            </a:ln>
            <a:effectLst/>
          </c:spPr>
        </c:majorGridlines>
        <c:numFmt formatCode="&quot;$&quot;#,##0" sourceLinked="1"/>
        <c:majorTickMark val="none"/>
        <c:minorTickMark val="none"/>
        <c:tickLblPos val="nextTo"/>
        <c:spPr>
          <a:ln w="9525">
            <a:noFill/>
          </a:ln>
        </c:spPr>
        <c:txPr>
          <a:bodyPr rot="-60000000" vert="horz"/>
          <a:lstStyle/>
          <a:p>
            <a:pPr>
              <a:defRPr/>
            </a:pPr>
            <a:endParaRPr lang="en-US"/>
          </a:p>
        </c:txPr>
        <c:crossAx val="353002888"/>
        <c:crosses val="autoZero"/>
        <c:crossBetween val="between"/>
      </c:valAx>
      <c:spPr>
        <a:solidFill>
          <a:schemeClr val="bg1">
            <a:lumMod val="95000"/>
          </a:schemeClr>
        </a:solidFill>
        <a:ln w="25400">
          <a:noFill/>
        </a:ln>
      </c:spPr>
    </c:plotArea>
    <c:legend>
      <c:legendPos val="b"/>
      <c:layout>
        <c:manualLayout>
          <c:xMode val="edge"/>
          <c:yMode val="edge"/>
          <c:x val="0.8107329443413378"/>
          <c:y val="0.3810195680014371"/>
          <c:w val="0.16875285901820228"/>
          <c:h val="0.23748857189933398"/>
        </c:manualLayout>
      </c:layout>
      <c:overlay val="0"/>
      <c:spPr>
        <a:noFill/>
        <a:ln w="25400">
          <a:noFill/>
        </a:ln>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0" i="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b="1"/>
            </a:pPr>
            <a:r>
              <a:rPr lang="en-NZ" b="1"/>
              <a:t>Do I have enough money in my bank account?</a:t>
            </a:r>
          </a:p>
        </c:rich>
      </c:tx>
      <c:layout>
        <c:manualLayout>
          <c:xMode val="edge"/>
          <c:yMode val="edge"/>
          <c:x val="0.24902826335897202"/>
          <c:y val="4.1904761904761903E-2"/>
        </c:manualLayout>
      </c:layout>
      <c:overlay val="0"/>
      <c:spPr>
        <a:noFill/>
        <a:ln w="25400">
          <a:noFill/>
        </a:ln>
      </c:spPr>
    </c:title>
    <c:autoTitleDeleted val="0"/>
    <c:plotArea>
      <c:layout>
        <c:manualLayout>
          <c:layoutTarget val="inner"/>
          <c:xMode val="edge"/>
          <c:yMode val="edge"/>
          <c:x val="0.119923682616596"/>
          <c:y val="0.1362691131498471"/>
          <c:w val="0.69033272763981424"/>
          <c:h val="0.67570677518521194"/>
        </c:manualLayout>
      </c:layout>
      <c:lineChart>
        <c:grouping val="standard"/>
        <c:varyColors val="0"/>
        <c:ser>
          <c:idx val="0"/>
          <c:order val="0"/>
          <c:tx>
            <c:v>Budget Closing Balance</c:v>
          </c:tx>
          <c:spPr>
            <a:ln w="28575" cap="rnd">
              <a:solidFill>
                <a:schemeClr val="accent1"/>
              </a:solidFill>
              <a:round/>
            </a:ln>
            <a:effectLst/>
          </c:spPr>
          <c:marker>
            <c:symbol val="none"/>
          </c:marker>
          <c:cat>
            <c:strRef>
              <c:f>'2 - Planned Monthly Cashflow'!$J$6:$U$6</c:f>
              <c:strCache>
                <c:ptCount val="12"/>
                <c:pt idx="0">
                  <c:v>June</c:v>
                </c:pt>
                <c:pt idx="1">
                  <c:v>July</c:v>
                </c:pt>
                <c:pt idx="2">
                  <c:v>August</c:v>
                </c:pt>
                <c:pt idx="3">
                  <c:v>September</c:v>
                </c:pt>
                <c:pt idx="4">
                  <c:v>October</c:v>
                </c:pt>
                <c:pt idx="5">
                  <c:v>November</c:v>
                </c:pt>
                <c:pt idx="6">
                  <c:v>December</c:v>
                </c:pt>
                <c:pt idx="7">
                  <c:v>January</c:v>
                </c:pt>
                <c:pt idx="8">
                  <c:v>February</c:v>
                </c:pt>
                <c:pt idx="9">
                  <c:v>March</c:v>
                </c:pt>
                <c:pt idx="10">
                  <c:v>April</c:v>
                </c:pt>
                <c:pt idx="11">
                  <c:v>May</c:v>
                </c:pt>
              </c:strCache>
            </c:strRef>
          </c:cat>
          <c:val>
            <c:numRef>
              <c:f>'2 - Planned Monthly Cashflow'!$J$54:$U$54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8D7-4CD2-91B1-DAEC1C9CCE16}"/>
            </c:ext>
          </c:extLst>
        </c:ser>
        <c:ser>
          <c:idx val="1"/>
          <c:order val="1"/>
          <c:tx>
            <c:v>Actual Closing Balance</c:v>
          </c:tx>
          <c:spPr>
            <a:ln w="28575" cap="rnd">
              <a:solidFill>
                <a:schemeClr val="accent2"/>
              </a:solidFill>
              <a:round/>
            </a:ln>
            <a:effectLst/>
          </c:spPr>
          <c:marker>
            <c:symbol val="none"/>
          </c:marker>
          <c:val>
            <c:numRef>
              <c:f>'4 - Actual Cashflow Report'!$K$52:$V$52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8D7-4CD2-91B1-DAEC1C9CCE16}"/>
            </c:ext>
          </c:extLst>
        </c:ser>
        <c:dLbls>
          <c:showLegendKey val="0"/>
          <c:showVal val="0"/>
          <c:showCatName val="0"/>
          <c:showSerName val="0"/>
          <c:showPercent val="0"/>
          <c:showBubbleSize val="0"/>
        </c:dLbls>
        <c:smooth val="0"/>
        <c:axId val="353256296"/>
        <c:axId val="1"/>
      </c:lineChart>
      <c:catAx>
        <c:axId val="3532562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prstDash val="sysDash"/>
              <a:round/>
            </a:ln>
            <a:effectLst/>
          </c:spPr>
        </c:majorGridlines>
        <c:numFmt formatCode="&quot;$&quot;#,##0" sourceLinked="1"/>
        <c:majorTickMark val="none"/>
        <c:minorTickMark val="none"/>
        <c:tickLblPos val="nextTo"/>
        <c:spPr>
          <a:ln w="9525">
            <a:noFill/>
          </a:ln>
        </c:spPr>
        <c:txPr>
          <a:bodyPr rot="-60000000" vert="horz"/>
          <a:lstStyle/>
          <a:p>
            <a:pPr>
              <a:defRPr/>
            </a:pPr>
            <a:endParaRPr lang="en-US"/>
          </a:p>
        </c:txPr>
        <c:crossAx val="353256296"/>
        <c:crosses val="autoZero"/>
        <c:crossBetween val="between"/>
      </c:valAx>
      <c:spPr>
        <a:solidFill>
          <a:schemeClr val="bg1">
            <a:lumMod val="95000"/>
          </a:schemeClr>
        </a:solidFill>
        <a:ln w="25400">
          <a:noFill/>
        </a:ln>
      </c:spPr>
    </c:plotArea>
    <c:legend>
      <c:legendPos val="b"/>
      <c:layout>
        <c:manualLayout>
          <c:xMode val="edge"/>
          <c:yMode val="edge"/>
          <c:x val="0.81551434449072235"/>
          <c:y val="0.33150026246719161"/>
          <c:w val="0.17678235412881085"/>
          <c:h val="0.34637931726424104"/>
        </c:manualLayout>
      </c:layout>
      <c:overlay val="0"/>
      <c:spPr>
        <a:noFill/>
        <a:ln w="25400">
          <a:noFill/>
        </a:ln>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0" i="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b="1"/>
            </a:pPr>
            <a:r>
              <a:rPr lang="en-NZ" b="1"/>
              <a:t>What have</a:t>
            </a:r>
            <a:r>
              <a:rPr lang="en-NZ" b="1" baseline="0"/>
              <a:t> I spent my money on?</a:t>
            </a:r>
          </a:p>
        </c:rich>
      </c:tx>
      <c:overlay val="0"/>
      <c:spPr>
        <a:noFill/>
        <a:ln w="25400">
          <a:noFill/>
        </a:ln>
      </c:spPr>
    </c:title>
    <c:autoTitleDeleted val="0"/>
    <c:plotArea>
      <c:layout>
        <c:manualLayout>
          <c:layoutTarget val="inner"/>
          <c:xMode val="edge"/>
          <c:yMode val="edge"/>
          <c:x val="9.3771408849423352E-2"/>
          <c:y val="0.10439687118318131"/>
          <c:w val="0.88108869173850313"/>
          <c:h val="0.53656424864764196"/>
        </c:manualLayout>
      </c:layout>
      <c:barChart>
        <c:barDir val="col"/>
        <c:grouping val="clustered"/>
        <c:varyColors val="0"/>
        <c:ser>
          <c:idx val="0"/>
          <c:order val="0"/>
          <c:tx>
            <c:strRef>
              <c:f>'5 -Tracking &amp; Comparison Charts'!$L$50</c:f>
              <c:strCache>
                <c:ptCount val="1"/>
                <c:pt idx="0">
                  <c:v>Budget</c:v>
                </c:pt>
              </c:strCache>
            </c:strRef>
          </c:tx>
          <c:invertIfNegative val="0"/>
          <c:cat>
            <c:strRef>
              <c:f>'5 -Tracking &amp; Comparison Charts'!$K$51:$K$79</c:f>
              <c:strCache>
                <c:ptCount val="29"/>
                <c:pt idx="0">
                  <c:v>House rental, R &amp;M</c:v>
                </c:pt>
                <c:pt idx="1">
                  <c:v>Food - Groceries</c:v>
                </c:pt>
                <c:pt idx="2">
                  <c:v>Food - Dining out</c:v>
                </c:pt>
                <c:pt idx="3">
                  <c:v>Electricity + gas</c:v>
                </c:pt>
                <c:pt idx="4">
                  <c:v>Telephone, internet, TV etc.</c:v>
                </c:pt>
                <c:pt idx="5">
                  <c:v>Clothes</c:v>
                </c:pt>
                <c:pt idx="6">
                  <c:v>Hair + beauty</c:v>
                </c:pt>
                <c:pt idx="7">
                  <c:v>Vehicle - Fuel, R &amp; M</c:v>
                </c:pt>
                <c:pt idx="8">
                  <c:v>Vehicle -  WOF, Rego</c:v>
                </c:pt>
                <c:pt idx="9">
                  <c:v>Newspaper, mags</c:v>
                </c:pt>
                <c:pt idx="10">
                  <c:v>Education &amp; training</c:v>
                </c:pt>
                <c:pt idx="11">
                  <c:v>Childcare, house cleaner</c:v>
                </c:pt>
                <c:pt idx="12">
                  <c:v>Entertainment</c:v>
                </c:pt>
                <c:pt idx="13">
                  <c:v>Leisure</c:v>
                </c:pt>
                <c:pt idx="14">
                  <c:v>Travel</c:v>
                </c:pt>
                <c:pt idx="15">
                  <c:v>Gift, donations</c:v>
                </c:pt>
                <c:pt idx="16">
                  <c:v>Healthcare</c:v>
                </c:pt>
                <c:pt idx="17">
                  <c:v>Professional fees</c:v>
                </c:pt>
                <c:pt idx="18">
                  <c:v>Insurance</c:v>
                </c:pt>
                <c:pt idx="19">
                  <c:v>Purchases - household items</c:v>
                </c:pt>
                <c:pt idx="20">
                  <c:v>Mortgage payments </c:v>
                </c:pt>
                <c:pt idx="21">
                  <c:v>Loan payments</c:v>
                </c:pt>
                <c:pt idx="22">
                  <c:v>Regular savings</c:v>
                </c:pt>
                <c:pt idx="23">
                  <c:v>Kiwisaver</c:v>
                </c:pt>
                <c:pt idx="24">
                  <c:v>Loan payments</c:v>
                </c:pt>
                <c:pt idx="25">
                  <c:v>Regular savings</c:v>
                </c:pt>
                <c:pt idx="26">
                  <c:v>Kiwisaver</c:v>
                </c:pt>
                <c:pt idx="27">
                  <c:v>Other</c:v>
                </c:pt>
                <c:pt idx="28">
                  <c:v>Emergency fund</c:v>
                </c:pt>
              </c:strCache>
            </c:strRef>
          </c:cat>
          <c:val>
            <c:numRef>
              <c:f>'5 -Tracking &amp; Comparison Charts'!$L$51:$L$79</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1641-4B2F-BAC0-D930C51E70B3}"/>
            </c:ext>
          </c:extLst>
        </c:ser>
        <c:ser>
          <c:idx val="1"/>
          <c:order val="1"/>
          <c:tx>
            <c:strRef>
              <c:f>'5 -Tracking &amp; Comparison Charts'!$M$50</c:f>
              <c:strCache>
                <c:ptCount val="1"/>
                <c:pt idx="0">
                  <c:v>Actuals</c:v>
                </c:pt>
              </c:strCache>
            </c:strRef>
          </c:tx>
          <c:invertIfNegative val="0"/>
          <c:cat>
            <c:strRef>
              <c:f>'5 -Tracking &amp; Comparison Charts'!$K$51:$K$79</c:f>
              <c:strCache>
                <c:ptCount val="29"/>
                <c:pt idx="0">
                  <c:v>House rental, R &amp;M</c:v>
                </c:pt>
                <c:pt idx="1">
                  <c:v>Food - Groceries</c:v>
                </c:pt>
                <c:pt idx="2">
                  <c:v>Food - Dining out</c:v>
                </c:pt>
                <c:pt idx="3">
                  <c:v>Electricity + gas</c:v>
                </c:pt>
                <c:pt idx="4">
                  <c:v>Telephone, internet, TV etc.</c:v>
                </c:pt>
                <c:pt idx="5">
                  <c:v>Clothes</c:v>
                </c:pt>
                <c:pt idx="6">
                  <c:v>Hair + beauty</c:v>
                </c:pt>
                <c:pt idx="7">
                  <c:v>Vehicle - Fuel, R &amp; M</c:v>
                </c:pt>
                <c:pt idx="8">
                  <c:v>Vehicle -  WOF, Rego</c:v>
                </c:pt>
                <c:pt idx="9">
                  <c:v>Newspaper, mags</c:v>
                </c:pt>
                <c:pt idx="10">
                  <c:v>Education &amp; training</c:v>
                </c:pt>
                <c:pt idx="11">
                  <c:v>Childcare, house cleaner</c:v>
                </c:pt>
                <c:pt idx="12">
                  <c:v>Entertainment</c:v>
                </c:pt>
                <c:pt idx="13">
                  <c:v>Leisure</c:v>
                </c:pt>
                <c:pt idx="14">
                  <c:v>Travel</c:v>
                </c:pt>
                <c:pt idx="15">
                  <c:v>Gift, donations</c:v>
                </c:pt>
                <c:pt idx="16">
                  <c:v>Healthcare</c:v>
                </c:pt>
                <c:pt idx="17">
                  <c:v>Professional fees</c:v>
                </c:pt>
                <c:pt idx="18">
                  <c:v>Insurance</c:v>
                </c:pt>
                <c:pt idx="19">
                  <c:v>Purchases - household items</c:v>
                </c:pt>
                <c:pt idx="20">
                  <c:v>Mortgage payments </c:v>
                </c:pt>
                <c:pt idx="21">
                  <c:v>Loan payments</c:v>
                </c:pt>
                <c:pt idx="22">
                  <c:v>Regular savings</c:v>
                </c:pt>
                <c:pt idx="23">
                  <c:v>Kiwisaver</c:v>
                </c:pt>
                <c:pt idx="24">
                  <c:v>Loan payments</c:v>
                </c:pt>
                <c:pt idx="25">
                  <c:v>Regular savings</c:v>
                </c:pt>
                <c:pt idx="26">
                  <c:v>Kiwisaver</c:v>
                </c:pt>
                <c:pt idx="27">
                  <c:v>Other</c:v>
                </c:pt>
                <c:pt idx="28">
                  <c:v>Emergency fund</c:v>
                </c:pt>
              </c:strCache>
            </c:strRef>
          </c:cat>
          <c:val>
            <c:numRef>
              <c:f>'5 -Tracking &amp; Comparison Charts'!$M$51:$M$79</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7">
                  <c:v>0</c:v>
                </c:pt>
                <c:pt idx="28">
                  <c:v>0</c:v>
                </c:pt>
              </c:numCache>
            </c:numRef>
          </c:val>
          <c:extLst>
            <c:ext xmlns:c16="http://schemas.microsoft.com/office/drawing/2014/chart" uri="{C3380CC4-5D6E-409C-BE32-E72D297353CC}">
              <c16:uniqueId val="{00000001-1641-4B2F-BAC0-D930C51E70B3}"/>
            </c:ext>
          </c:extLst>
        </c:ser>
        <c:dLbls>
          <c:showLegendKey val="0"/>
          <c:showVal val="0"/>
          <c:showCatName val="0"/>
          <c:showSerName val="0"/>
          <c:showPercent val="0"/>
          <c:showBubbleSize val="0"/>
        </c:dLbls>
        <c:gapWidth val="75"/>
        <c:overlap val="-25"/>
        <c:axId val="353258592"/>
        <c:axId val="1"/>
      </c:barChart>
      <c:catAx>
        <c:axId val="353258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prstDash val="sysDash"/>
              <a:round/>
            </a:ln>
            <a:effectLst/>
          </c:spPr>
        </c:majorGridlines>
        <c:numFmt formatCode="&quot;$&quot;#,##0" sourceLinked="0"/>
        <c:majorTickMark val="none"/>
        <c:minorTickMark val="none"/>
        <c:tickLblPos val="nextTo"/>
        <c:spPr>
          <a:ln w="9525">
            <a:noFill/>
          </a:ln>
        </c:spPr>
        <c:txPr>
          <a:bodyPr rot="-60000000" vert="horz"/>
          <a:lstStyle/>
          <a:p>
            <a:pPr>
              <a:defRPr/>
            </a:pPr>
            <a:endParaRPr lang="en-US"/>
          </a:p>
        </c:txPr>
        <c:crossAx val="353258592"/>
        <c:crosses val="autoZero"/>
        <c:crossBetween val="between"/>
      </c:valAx>
      <c:spPr>
        <a:solidFill>
          <a:schemeClr val="bg1">
            <a:lumMod val="95000"/>
          </a:schemeClr>
        </a:solidFill>
        <a:ln w="25400">
          <a:noFill/>
        </a:ln>
      </c:spPr>
    </c:plotArea>
    <c:legend>
      <c:legendPos val="b"/>
      <c:layout>
        <c:manualLayout>
          <c:xMode val="edge"/>
          <c:yMode val="edge"/>
          <c:x val="0.85138183711618687"/>
          <c:y val="3.1441584057836057E-2"/>
          <c:w val="0.11573267391915859"/>
          <c:h val="4.286890380691967E-2"/>
        </c:manualLayout>
      </c:layout>
      <c:overlay val="0"/>
      <c:spPr>
        <a:noFill/>
        <a:ln w="25400">
          <a:noFill/>
        </a:ln>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0" i="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rPr>
              <a:t>What</a:t>
            </a:r>
            <a:r>
              <a:rPr lang="en-US" b="1" baseline="0">
                <a:solidFill>
                  <a:sysClr val="windowText" lastClr="000000"/>
                </a:solidFill>
              </a:rPr>
              <a:t> do I spend the most money on?  - Actual</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doughnutChart>
        <c:varyColors val="1"/>
        <c:ser>
          <c:idx val="0"/>
          <c:order val="0"/>
          <c:tx>
            <c:strRef>
              <c:f>'5 -Tracking &amp; Comparison Charts'!$L$83</c:f>
              <c:strCache>
                <c:ptCount val="1"/>
                <c:pt idx="0">
                  <c:v>Actuals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D5-497E-A521-48C04C3943F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D5-497E-A521-48C04C3943F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D5-497E-A521-48C04C3943F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D5-497E-A521-48C04C3943F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D5-497E-A521-48C04C3943F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5D5-497E-A521-48C04C3943F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5D5-497E-A521-48C04C3943F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5D5-497E-A521-48C04C3943F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5D5-497E-A521-48C04C3943F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5D5-497E-A521-48C04C3943F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5D5-497E-A521-48C04C3943F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5D5-497E-A521-48C04C3943F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75D5-497E-A521-48C04C3943F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75D5-497E-A521-48C04C3943F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75D5-497E-A521-48C04C3943F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75D5-497E-A521-48C04C3943F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75D5-497E-A521-48C04C3943F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75D5-497E-A521-48C04C3943F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75D5-497E-A521-48C04C3943F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75D5-497E-A521-48C04C3943F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75D5-497E-A521-48C04C3943F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75D5-497E-A521-48C04C3943F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75D5-497E-A521-48C04C3943F7}"/>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75D5-497E-A521-48C04C3943F7}"/>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75D5-497E-A521-48C04C3943F7}"/>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75D5-497E-A521-48C04C3943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'5 -Tracking &amp; Comparison Charts'!$K$84:$K$106</c:f>
              <c:strCache>
                <c:ptCount val="23"/>
                <c:pt idx="0">
                  <c:v>House rental, R &amp;M</c:v>
                </c:pt>
                <c:pt idx="1">
                  <c:v>Food - Groceries</c:v>
                </c:pt>
                <c:pt idx="2">
                  <c:v>Food - Dining out</c:v>
                </c:pt>
                <c:pt idx="3">
                  <c:v>Electricity + gas</c:v>
                </c:pt>
                <c:pt idx="4">
                  <c:v>Telephone, internet, TV etc.</c:v>
                </c:pt>
                <c:pt idx="5">
                  <c:v>Clothes</c:v>
                </c:pt>
                <c:pt idx="6">
                  <c:v>Hair + beauty</c:v>
                </c:pt>
                <c:pt idx="7">
                  <c:v>Vehicle - Fuel, R &amp; M</c:v>
                </c:pt>
                <c:pt idx="8">
                  <c:v>Vehicle -  WOF, Rego</c:v>
                </c:pt>
                <c:pt idx="9">
                  <c:v>Newspaper, mags</c:v>
                </c:pt>
                <c:pt idx="10">
                  <c:v>Education &amp; training</c:v>
                </c:pt>
                <c:pt idx="11">
                  <c:v>Childcare, house cleaner</c:v>
                </c:pt>
                <c:pt idx="12">
                  <c:v>Entertainment</c:v>
                </c:pt>
                <c:pt idx="13">
                  <c:v>Leisure</c:v>
                </c:pt>
                <c:pt idx="14">
                  <c:v>Travel</c:v>
                </c:pt>
                <c:pt idx="15">
                  <c:v>Gift, donations</c:v>
                </c:pt>
                <c:pt idx="16">
                  <c:v>Healthcare</c:v>
                </c:pt>
                <c:pt idx="17">
                  <c:v>Professional fees</c:v>
                </c:pt>
                <c:pt idx="18">
                  <c:v>Insurance</c:v>
                </c:pt>
                <c:pt idx="19">
                  <c:v>Purchases - household items</c:v>
                </c:pt>
                <c:pt idx="20">
                  <c:v>Mortgage payments </c:v>
                </c:pt>
                <c:pt idx="21">
                  <c:v>Loan payments</c:v>
                </c:pt>
                <c:pt idx="22">
                  <c:v>Regular savings</c:v>
                </c:pt>
              </c:strCache>
            </c:strRef>
          </c:cat>
          <c:val>
            <c:numRef>
              <c:f>'5 -Tracking &amp; Comparison Charts'!$L$84:$L$106</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34-38C3-4C91-A6A7-A05F127D43C1}"/>
            </c:ext>
          </c:extLst>
        </c:ser>
        <c:dLbls>
          <c:showLegendKey val="0"/>
          <c:showVal val="0"/>
          <c:showCatName val="0"/>
          <c:showSerName val="0"/>
          <c:showPercent val="1"/>
          <c:showBubbleSize val="0"/>
          <c:showLeaderLines val="1"/>
        </c:dLbls>
        <c:firstSliceAng val="45"/>
        <c:holeSize val="50"/>
      </c:doughnutChart>
      <c:spPr>
        <a:noFill/>
        <a:ln>
          <a:noFill/>
        </a:ln>
        <a:effectLst/>
      </c:spPr>
    </c:plotArea>
    <c:legend>
      <c:legendPos val="r"/>
      <c:layout>
        <c:manualLayout>
          <c:xMode val="edge"/>
          <c:yMode val="edge"/>
          <c:x val="0.82665316754731533"/>
          <c:y val="1.8616724978372811E-2"/>
          <c:w val="0.16576029817270058"/>
          <c:h val="0.95611716888600184"/>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0" i="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3 - Actual Monthly Cashflow'!A1"/><Relationship Id="rId2" Type="http://schemas.openxmlformats.org/officeDocument/2006/relationships/hyperlink" Target="#'2 - Planned Monthly Cashflow'!A1"/><Relationship Id="rId1" Type="http://schemas.openxmlformats.org/officeDocument/2006/relationships/hyperlink" Target="#' 1 - Annual Cash Budget'!A1"/><Relationship Id="rId5" Type="http://schemas.openxmlformats.org/officeDocument/2006/relationships/hyperlink" Target="#'5 -Tracking &amp; Comparison Charts'!A1"/><Relationship Id="rId4" Type="http://schemas.openxmlformats.org/officeDocument/2006/relationships/hyperlink" Target="#'4 - Actual Cashflow Report'!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4E57074-DC08-4607-AC7C-8213DB00F8BF}" type="doc">
      <dgm:prSet loTypeId="urn:microsoft.com/office/officeart/2005/8/layout/process1" loCatId="process" qsTypeId="urn:microsoft.com/office/officeart/2005/8/quickstyle/simple1" qsCatId="simple" csTypeId="urn:microsoft.com/office/officeart/2005/8/colors/accent1_2" csCatId="accent1" phldr="1"/>
      <dgm:spPr/>
      <dgm:t>
        <a:bodyPr/>
        <a:lstStyle/>
        <a:p>
          <a:endParaRPr lang="en-US"/>
        </a:p>
      </dgm:t>
    </dgm:pt>
    <dgm:pt modelId="{1E05F0D2-2B9F-485C-8630-29F4B7E5A7FE}">
      <dgm:prSet phldrT="[Text]" custT="1"/>
      <dgm:spPr>
        <a:solidFill>
          <a:srgbClr val="D8E4BC"/>
        </a:solidFill>
      </dgm:spPr>
      <dgm:t>
        <a:bodyPr/>
        <a:lstStyle/>
        <a:p>
          <a:r>
            <a:rPr lang="en-US" sz="1100" b="1" i="0">
              <a:solidFill>
                <a:schemeClr val="tx1"/>
              </a:solidFill>
              <a:latin typeface="Arial" panose="020B0604020202020204" pitchFamily="34" charset="0"/>
              <a:cs typeface="Arial" panose="020B0604020202020204" pitchFamily="34" charset="0"/>
            </a:rPr>
            <a:t>1. Annual Cash Budget </a:t>
          </a:r>
        </a:p>
        <a:p>
          <a:endParaRPr lang="en-US" sz="600" b="0" i="0">
            <a:solidFill>
              <a:schemeClr val="tx1"/>
            </a:solidFill>
            <a:latin typeface="Arial" panose="020B0604020202020204" pitchFamily="34" charset="0"/>
            <a:cs typeface="Arial" panose="020B0604020202020204" pitchFamily="34" charset="0"/>
          </a:endParaRPr>
        </a:p>
        <a:p>
          <a:r>
            <a:rPr lang="en-US" sz="900" b="0" i="0">
              <a:solidFill>
                <a:schemeClr val="tx1"/>
              </a:solidFill>
              <a:latin typeface="Arial" panose="020B0604020202020204" pitchFamily="34" charset="0"/>
              <a:cs typeface="Arial" panose="020B0604020202020204" pitchFamily="34" charset="0"/>
            </a:rPr>
            <a:t>Identifies whether the year will result in a surplus or deficit</a:t>
          </a:r>
        </a:p>
      </dgm:t>
      <dgm:extLst>
        <a:ext uri="{E40237B7-FDA0-4F09-8148-C483321AD2D9}">
          <dgm14:cNvPr xmlns:dgm14="http://schemas.microsoft.com/office/drawing/2010/diagram" id="0" name="">
            <a:hlinkClick xmlns:r="http://schemas.openxmlformats.org/officeDocument/2006/relationships" r:id="rId1"/>
          </dgm14:cNvPr>
        </a:ext>
      </dgm:extLst>
    </dgm:pt>
    <dgm:pt modelId="{1D10DC65-BD09-4B37-8941-624F7A00002F}" type="parTrans" cxnId="{04C8E552-9D6E-4DE9-A0D9-D3CED2B22E5D}">
      <dgm:prSet/>
      <dgm:spPr/>
      <dgm:t>
        <a:bodyPr/>
        <a:lstStyle/>
        <a:p>
          <a:endParaRPr lang="en-US" b="0" i="0">
            <a:latin typeface="Arial" panose="020B0604020202020204" pitchFamily="34" charset="0"/>
            <a:cs typeface="Arial" panose="020B0604020202020204" pitchFamily="34" charset="0"/>
          </a:endParaRPr>
        </a:p>
      </dgm:t>
    </dgm:pt>
    <dgm:pt modelId="{6E05B01B-0470-45D1-863D-CA1017B3A528}" type="sibTrans" cxnId="{04C8E552-9D6E-4DE9-A0D9-D3CED2B22E5D}">
      <dgm:prSet/>
      <dgm:spPr>
        <a:solidFill>
          <a:srgbClr val="7BC143"/>
        </a:solidFill>
      </dgm:spPr>
      <dgm:t>
        <a:bodyPr/>
        <a:lstStyle/>
        <a:p>
          <a:endParaRPr lang="en-US" b="0" i="0">
            <a:solidFill>
              <a:schemeClr val="tx1"/>
            </a:solidFill>
            <a:latin typeface="Arial" panose="020B0604020202020204" pitchFamily="34" charset="0"/>
            <a:cs typeface="Arial" panose="020B0604020202020204" pitchFamily="34" charset="0"/>
          </a:endParaRPr>
        </a:p>
      </dgm:t>
    </dgm:pt>
    <dgm:pt modelId="{60267DCC-0800-4DAF-B662-BA05E548A424}">
      <dgm:prSet phldrT="[Text]" custT="1"/>
      <dgm:spPr>
        <a:solidFill>
          <a:srgbClr val="D8E4BC"/>
        </a:solidFill>
      </dgm:spPr>
      <dgm:t>
        <a:bodyPr/>
        <a:lstStyle/>
        <a:p>
          <a:r>
            <a:rPr lang="en-US" sz="1100" b="1" i="0">
              <a:solidFill>
                <a:schemeClr val="tx1"/>
              </a:solidFill>
              <a:latin typeface="Arial" panose="020B0604020202020204" pitchFamily="34" charset="0"/>
              <a:cs typeface="Arial" panose="020B0604020202020204" pitchFamily="34" charset="0"/>
            </a:rPr>
            <a:t>2. Planned Monthly Cashflow Budget </a:t>
          </a:r>
        </a:p>
        <a:p>
          <a:r>
            <a:rPr lang="en-US" sz="600" b="0" i="0">
              <a:solidFill>
                <a:schemeClr val="tx1"/>
              </a:solidFill>
              <a:latin typeface="Arial" panose="020B0604020202020204" pitchFamily="34" charset="0"/>
              <a:cs typeface="Arial" panose="020B0604020202020204" pitchFamily="34" charset="0"/>
            </a:rPr>
            <a:t> </a:t>
          </a:r>
        </a:p>
        <a:p>
          <a:r>
            <a:rPr lang="en-US" sz="900" b="0" i="0">
              <a:solidFill>
                <a:schemeClr val="tx1"/>
              </a:solidFill>
              <a:latin typeface="Arial" panose="020B0604020202020204" pitchFamily="34" charset="0"/>
              <a:cs typeface="Arial" panose="020B0604020202020204" pitchFamily="34" charset="0"/>
            </a:rPr>
            <a:t>Month by month money plan</a:t>
          </a:r>
        </a:p>
      </dgm:t>
      <dgm:extLst>
        <a:ext uri="{E40237B7-FDA0-4F09-8148-C483321AD2D9}">
          <dgm14:cNvPr xmlns:dgm14="http://schemas.microsoft.com/office/drawing/2010/diagram" id="0" name="">
            <a:hlinkClick xmlns:r="http://schemas.openxmlformats.org/officeDocument/2006/relationships" r:id="rId2"/>
          </dgm14:cNvPr>
        </a:ext>
      </dgm:extLst>
    </dgm:pt>
    <dgm:pt modelId="{2AE94C7F-5228-4E6C-A4B7-66C6B8F06044}" type="parTrans" cxnId="{71BF30BD-17E6-4984-BF25-0E702C46A2A7}">
      <dgm:prSet/>
      <dgm:spPr/>
      <dgm:t>
        <a:bodyPr/>
        <a:lstStyle/>
        <a:p>
          <a:endParaRPr lang="en-US" b="0" i="0">
            <a:latin typeface="Arial" panose="020B0604020202020204" pitchFamily="34" charset="0"/>
            <a:cs typeface="Arial" panose="020B0604020202020204" pitchFamily="34" charset="0"/>
          </a:endParaRPr>
        </a:p>
      </dgm:t>
    </dgm:pt>
    <dgm:pt modelId="{45786342-5D36-481D-96B8-DA5B1EC02110}" type="sibTrans" cxnId="{71BF30BD-17E6-4984-BF25-0E702C46A2A7}">
      <dgm:prSet/>
      <dgm:spPr>
        <a:solidFill>
          <a:srgbClr val="7BC143"/>
        </a:solidFill>
      </dgm:spPr>
      <dgm:t>
        <a:bodyPr/>
        <a:lstStyle/>
        <a:p>
          <a:endParaRPr lang="en-US" b="0" i="0">
            <a:solidFill>
              <a:schemeClr val="tx1"/>
            </a:solidFill>
            <a:latin typeface="Arial" panose="020B0604020202020204" pitchFamily="34" charset="0"/>
            <a:cs typeface="Arial" panose="020B0604020202020204" pitchFamily="34" charset="0"/>
          </a:endParaRPr>
        </a:p>
      </dgm:t>
    </dgm:pt>
    <dgm:pt modelId="{0ECBF4AF-86B8-49E9-AD45-6C7CA2AE884C}">
      <dgm:prSet phldrT="[Text]" custT="1"/>
      <dgm:spPr>
        <a:solidFill>
          <a:srgbClr val="D8E4BC"/>
        </a:solidFill>
      </dgm:spPr>
      <dgm:t>
        <a:bodyPr/>
        <a:lstStyle/>
        <a:p>
          <a:r>
            <a:rPr lang="en-US" sz="1100" b="1" i="0">
              <a:solidFill>
                <a:schemeClr val="tx1"/>
              </a:solidFill>
              <a:latin typeface="Arial" panose="020B0604020202020204" pitchFamily="34" charset="0"/>
              <a:cs typeface="Arial" panose="020B0604020202020204" pitchFamily="34" charset="0"/>
            </a:rPr>
            <a:t>3. Actual Monthly Cashflow</a:t>
          </a:r>
        </a:p>
        <a:p>
          <a:endParaRPr lang="en-US" sz="600" b="0" i="0">
            <a:solidFill>
              <a:schemeClr val="tx1"/>
            </a:solidFill>
            <a:latin typeface="Arial" panose="020B0604020202020204" pitchFamily="34" charset="0"/>
            <a:cs typeface="Arial" panose="020B0604020202020204" pitchFamily="34" charset="0"/>
          </a:endParaRPr>
        </a:p>
        <a:p>
          <a:r>
            <a:rPr lang="en-US" sz="900" b="0" i="0">
              <a:solidFill>
                <a:schemeClr val="tx1"/>
              </a:solidFill>
              <a:latin typeface="Arial" panose="020B0604020202020204" pitchFamily="34" charset="0"/>
              <a:cs typeface="Arial" panose="020B0604020202020204" pitchFamily="34" charset="0"/>
            </a:rPr>
            <a:t>Tracks what has happened with what was planned</a:t>
          </a:r>
        </a:p>
      </dgm:t>
      <dgm:extLst>
        <a:ext uri="{E40237B7-FDA0-4F09-8148-C483321AD2D9}">
          <dgm14:cNvPr xmlns:dgm14="http://schemas.microsoft.com/office/drawing/2010/diagram" id="0" name="">
            <a:hlinkClick xmlns:r="http://schemas.openxmlformats.org/officeDocument/2006/relationships" r:id="rId3"/>
          </dgm14:cNvPr>
        </a:ext>
      </dgm:extLst>
    </dgm:pt>
    <dgm:pt modelId="{D8FCBED8-B97F-4DB1-84F2-03B47C7A472C}" type="parTrans" cxnId="{56987E36-996B-4142-923D-26D0BD39B85D}">
      <dgm:prSet/>
      <dgm:spPr/>
      <dgm:t>
        <a:bodyPr/>
        <a:lstStyle/>
        <a:p>
          <a:endParaRPr lang="en-US" b="0" i="0">
            <a:latin typeface="Arial" panose="020B0604020202020204" pitchFamily="34" charset="0"/>
            <a:cs typeface="Arial" panose="020B0604020202020204" pitchFamily="34" charset="0"/>
          </a:endParaRPr>
        </a:p>
      </dgm:t>
    </dgm:pt>
    <dgm:pt modelId="{F317C451-58DA-4115-B74B-A7893EC7F628}" type="sibTrans" cxnId="{56987E36-996B-4142-923D-26D0BD39B85D}">
      <dgm:prSet/>
      <dgm:spPr>
        <a:solidFill>
          <a:srgbClr val="7BC143"/>
        </a:solidFill>
      </dgm:spPr>
      <dgm:t>
        <a:bodyPr/>
        <a:lstStyle/>
        <a:p>
          <a:endParaRPr lang="en-US" b="0" i="0">
            <a:solidFill>
              <a:schemeClr val="tx1"/>
            </a:solidFill>
            <a:latin typeface="Arial" panose="020B0604020202020204" pitchFamily="34" charset="0"/>
            <a:cs typeface="Arial" panose="020B0604020202020204" pitchFamily="34" charset="0"/>
          </a:endParaRPr>
        </a:p>
      </dgm:t>
    </dgm:pt>
    <dgm:pt modelId="{C86CBCD8-730B-4523-944F-33FEAFBBD110}">
      <dgm:prSet custT="1"/>
      <dgm:spPr>
        <a:solidFill>
          <a:srgbClr val="D8E4BC"/>
        </a:solidFill>
      </dgm:spPr>
      <dgm:t>
        <a:bodyPr/>
        <a:lstStyle/>
        <a:p>
          <a:r>
            <a:rPr lang="en-US" sz="1100" b="1" i="0">
              <a:solidFill>
                <a:schemeClr val="tx1"/>
              </a:solidFill>
              <a:latin typeface="Arial" panose="020B0604020202020204" pitchFamily="34" charset="0"/>
              <a:cs typeface="Arial" panose="020B0604020202020204" pitchFamily="34" charset="0"/>
            </a:rPr>
            <a:t>4. Actual Cashflow Report</a:t>
          </a:r>
        </a:p>
        <a:p>
          <a:endParaRPr lang="en-US" sz="600" b="0" i="0">
            <a:solidFill>
              <a:schemeClr val="tx1"/>
            </a:solidFill>
            <a:latin typeface="Arial" panose="020B0604020202020204" pitchFamily="34" charset="0"/>
            <a:cs typeface="Arial" panose="020B0604020202020204" pitchFamily="34" charset="0"/>
          </a:endParaRPr>
        </a:p>
        <a:p>
          <a:r>
            <a:rPr lang="en-US" sz="900" b="0" i="0">
              <a:solidFill>
                <a:schemeClr val="tx1"/>
              </a:solidFill>
              <a:latin typeface="Arial" panose="020B0604020202020204" pitchFamily="34" charset="0"/>
              <a:cs typeface="Arial" panose="020B0604020202020204" pitchFamily="34" charset="0"/>
            </a:rPr>
            <a:t>Summary of each months income &amp; expenditure</a:t>
          </a:r>
        </a:p>
      </dgm:t>
      <dgm:extLst>
        <a:ext uri="{E40237B7-FDA0-4F09-8148-C483321AD2D9}">
          <dgm14:cNvPr xmlns:dgm14="http://schemas.microsoft.com/office/drawing/2010/diagram" id="0" name="">
            <a:hlinkClick xmlns:r="http://schemas.openxmlformats.org/officeDocument/2006/relationships" r:id="rId4"/>
          </dgm14:cNvPr>
        </a:ext>
      </dgm:extLst>
    </dgm:pt>
    <dgm:pt modelId="{DCF726F3-491B-46B8-81A7-3433D6DD2DBC}" type="parTrans" cxnId="{9D95CF7C-EC4F-40F2-8EBE-22606B2DA0A4}">
      <dgm:prSet/>
      <dgm:spPr/>
      <dgm:t>
        <a:bodyPr/>
        <a:lstStyle/>
        <a:p>
          <a:endParaRPr lang="en-US" b="0" i="0">
            <a:latin typeface="Arial" panose="020B0604020202020204" pitchFamily="34" charset="0"/>
            <a:cs typeface="Arial" panose="020B0604020202020204" pitchFamily="34" charset="0"/>
          </a:endParaRPr>
        </a:p>
      </dgm:t>
    </dgm:pt>
    <dgm:pt modelId="{E276497F-27AA-4245-BAAD-E0882FE35B1C}" type="sibTrans" cxnId="{9D95CF7C-EC4F-40F2-8EBE-22606B2DA0A4}">
      <dgm:prSet/>
      <dgm:spPr>
        <a:solidFill>
          <a:srgbClr val="7BC143"/>
        </a:solidFill>
      </dgm:spPr>
      <dgm:t>
        <a:bodyPr/>
        <a:lstStyle/>
        <a:p>
          <a:endParaRPr lang="en-US" b="0" i="0">
            <a:solidFill>
              <a:schemeClr val="tx1"/>
            </a:solidFill>
            <a:latin typeface="Arial" panose="020B0604020202020204" pitchFamily="34" charset="0"/>
            <a:cs typeface="Arial" panose="020B0604020202020204" pitchFamily="34" charset="0"/>
          </a:endParaRPr>
        </a:p>
      </dgm:t>
    </dgm:pt>
    <dgm:pt modelId="{8131A19D-6EE0-43EA-800B-6407FD89E801}">
      <dgm:prSet custT="1"/>
      <dgm:spPr>
        <a:solidFill>
          <a:srgbClr val="D8E4BC"/>
        </a:solidFill>
      </dgm:spPr>
      <dgm:t>
        <a:bodyPr/>
        <a:lstStyle/>
        <a:p>
          <a:r>
            <a:rPr lang="en-US" sz="1100" b="1" i="0">
              <a:solidFill>
                <a:schemeClr val="tx1"/>
              </a:solidFill>
              <a:latin typeface="Arial" panose="020B0604020202020204" pitchFamily="34" charset="0"/>
              <a:cs typeface="Arial" panose="020B0604020202020204" pitchFamily="34" charset="0"/>
            </a:rPr>
            <a:t>5. Tracking &amp; Comparison Charts</a:t>
          </a:r>
        </a:p>
        <a:p>
          <a:endParaRPr lang="en-US" sz="600" b="0" i="0">
            <a:solidFill>
              <a:schemeClr val="tx1"/>
            </a:solidFill>
            <a:latin typeface="Arial" panose="020B0604020202020204" pitchFamily="34" charset="0"/>
            <a:cs typeface="Arial" panose="020B0604020202020204" pitchFamily="34" charset="0"/>
          </a:endParaRPr>
        </a:p>
        <a:p>
          <a:r>
            <a:rPr lang="en-US" sz="900" b="0" i="0">
              <a:solidFill>
                <a:schemeClr val="tx1"/>
              </a:solidFill>
              <a:latin typeface="Arial" panose="020B0604020202020204" pitchFamily="34" charset="0"/>
              <a:cs typeface="Arial" panose="020B0604020202020204" pitchFamily="34" charset="0"/>
            </a:rPr>
            <a:t>Snapshot of progress and trends</a:t>
          </a:r>
        </a:p>
      </dgm:t>
      <dgm:extLst>
        <a:ext uri="{E40237B7-FDA0-4F09-8148-C483321AD2D9}">
          <dgm14:cNvPr xmlns:dgm14="http://schemas.microsoft.com/office/drawing/2010/diagram" id="0" name="">
            <a:hlinkClick xmlns:r="http://schemas.openxmlformats.org/officeDocument/2006/relationships" r:id="rId5"/>
          </dgm14:cNvPr>
        </a:ext>
      </dgm:extLst>
    </dgm:pt>
    <dgm:pt modelId="{0A66371D-559B-4824-A4DF-5DF0366E6ECD}" type="parTrans" cxnId="{2E3D5D81-D121-490B-9CEC-264D9C69ECBF}">
      <dgm:prSet/>
      <dgm:spPr/>
      <dgm:t>
        <a:bodyPr/>
        <a:lstStyle/>
        <a:p>
          <a:endParaRPr lang="en-US" b="0" i="0">
            <a:latin typeface="Arial" panose="020B0604020202020204" pitchFamily="34" charset="0"/>
            <a:cs typeface="Arial" panose="020B0604020202020204" pitchFamily="34" charset="0"/>
          </a:endParaRPr>
        </a:p>
      </dgm:t>
    </dgm:pt>
    <dgm:pt modelId="{D3AECF64-11DE-49D0-9039-62E2C3042732}" type="sibTrans" cxnId="{2E3D5D81-D121-490B-9CEC-264D9C69ECBF}">
      <dgm:prSet/>
      <dgm:spPr/>
      <dgm:t>
        <a:bodyPr/>
        <a:lstStyle/>
        <a:p>
          <a:endParaRPr lang="en-US" b="0" i="0">
            <a:latin typeface="Arial" panose="020B0604020202020204" pitchFamily="34" charset="0"/>
            <a:cs typeface="Arial" panose="020B0604020202020204" pitchFamily="34" charset="0"/>
          </a:endParaRPr>
        </a:p>
      </dgm:t>
    </dgm:pt>
    <dgm:pt modelId="{FE30B54D-5B93-4900-8642-7B409CFD0045}" type="pres">
      <dgm:prSet presAssocID="{B4E57074-DC08-4607-AC7C-8213DB00F8BF}" presName="Name0" presStyleCnt="0">
        <dgm:presLayoutVars>
          <dgm:dir/>
          <dgm:resizeHandles val="exact"/>
        </dgm:presLayoutVars>
      </dgm:prSet>
      <dgm:spPr/>
    </dgm:pt>
    <dgm:pt modelId="{E8196C3B-5D09-47B5-961E-5264AD8954DA}" type="pres">
      <dgm:prSet presAssocID="{1E05F0D2-2B9F-485C-8630-29F4B7E5A7FE}" presName="node" presStyleLbl="node1" presStyleIdx="0" presStyleCnt="5" custScaleY="97195">
        <dgm:presLayoutVars>
          <dgm:bulletEnabled val="1"/>
        </dgm:presLayoutVars>
      </dgm:prSet>
      <dgm:spPr/>
    </dgm:pt>
    <dgm:pt modelId="{7967D91F-39D1-4878-826D-57977C8CCFD9}" type="pres">
      <dgm:prSet presAssocID="{6E05B01B-0470-45D1-863D-CA1017B3A528}" presName="sibTrans" presStyleLbl="sibTrans2D1" presStyleIdx="0" presStyleCnt="4"/>
      <dgm:spPr/>
    </dgm:pt>
    <dgm:pt modelId="{3F49DC53-0D8D-46BA-8BC7-5EED8A40E35D}" type="pres">
      <dgm:prSet presAssocID="{6E05B01B-0470-45D1-863D-CA1017B3A528}" presName="connectorText" presStyleLbl="sibTrans2D1" presStyleIdx="0" presStyleCnt="4"/>
      <dgm:spPr/>
    </dgm:pt>
    <dgm:pt modelId="{B77E468E-06D1-4A47-A7CA-502D5AC98133}" type="pres">
      <dgm:prSet presAssocID="{60267DCC-0800-4DAF-B662-BA05E548A424}" presName="node" presStyleLbl="node1" presStyleIdx="1" presStyleCnt="5" custScaleY="97195">
        <dgm:presLayoutVars>
          <dgm:bulletEnabled val="1"/>
        </dgm:presLayoutVars>
      </dgm:prSet>
      <dgm:spPr/>
    </dgm:pt>
    <dgm:pt modelId="{C0605350-15EF-4B4A-801C-7AA06CD902A9}" type="pres">
      <dgm:prSet presAssocID="{45786342-5D36-481D-96B8-DA5B1EC02110}" presName="sibTrans" presStyleLbl="sibTrans2D1" presStyleIdx="1" presStyleCnt="4"/>
      <dgm:spPr/>
    </dgm:pt>
    <dgm:pt modelId="{61252E40-E92D-47A2-A21C-440605F2E6EE}" type="pres">
      <dgm:prSet presAssocID="{45786342-5D36-481D-96B8-DA5B1EC02110}" presName="connectorText" presStyleLbl="sibTrans2D1" presStyleIdx="1" presStyleCnt="4"/>
      <dgm:spPr/>
    </dgm:pt>
    <dgm:pt modelId="{704631BD-539F-468F-9780-C37F29B5C4FA}" type="pres">
      <dgm:prSet presAssocID="{0ECBF4AF-86B8-49E9-AD45-6C7CA2AE884C}" presName="node" presStyleLbl="node1" presStyleIdx="2" presStyleCnt="5" custScaleY="97195">
        <dgm:presLayoutVars>
          <dgm:bulletEnabled val="1"/>
        </dgm:presLayoutVars>
      </dgm:prSet>
      <dgm:spPr/>
    </dgm:pt>
    <dgm:pt modelId="{8A89182A-AB0C-400C-9B1A-440BDC6F6A1C}" type="pres">
      <dgm:prSet presAssocID="{F317C451-58DA-4115-B74B-A7893EC7F628}" presName="sibTrans" presStyleLbl="sibTrans2D1" presStyleIdx="2" presStyleCnt="4"/>
      <dgm:spPr/>
    </dgm:pt>
    <dgm:pt modelId="{A1799047-0981-469C-BFA2-A4E31973FB64}" type="pres">
      <dgm:prSet presAssocID="{F317C451-58DA-4115-B74B-A7893EC7F628}" presName="connectorText" presStyleLbl="sibTrans2D1" presStyleIdx="2" presStyleCnt="4"/>
      <dgm:spPr/>
    </dgm:pt>
    <dgm:pt modelId="{63BE95DB-55E2-4578-BBB0-59E1CD0DDAE8}" type="pres">
      <dgm:prSet presAssocID="{C86CBCD8-730B-4523-944F-33FEAFBBD110}" presName="node" presStyleLbl="node1" presStyleIdx="3" presStyleCnt="5" custScaleY="97195">
        <dgm:presLayoutVars>
          <dgm:bulletEnabled val="1"/>
        </dgm:presLayoutVars>
      </dgm:prSet>
      <dgm:spPr/>
    </dgm:pt>
    <dgm:pt modelId="{FDBB4EAE-F2AA-4A9C-8F7A-931B72135589}" type="pres">
      <dgm:prSet presAssocID="{E276497F-27AA-4245-BAAD-E0882FE35B1C}" presName="sibTrans" presStyleLbl="sibTrans2D1" presStyleIdx="3" presStyleCnt="4"/>
      <dgm:spPr/>
    </dgm:pt>
    <dgm:pt modelId="{646BFF77-3CBA-48E7-956C-1B189FCB07F8}" type="pres">
      <dgm:prSet presAssocID="{E276497F-27AA-4245-BAAD-E0882FE35B1C}" presName="connectorText" presStyleLbl="sibTrans2D1" presStyleIdx="3" presStyleCnt="4"/>
      <dgm:spPr/>
    </dgm:pt>
    <dgm:pt modelId="{BAED2906-8595-4540-85B2-80E0D25ACC9B}" type="pres">
      <dgm:prSet presAssocID="{8131A19D-6EE0-43EA-800B-6407FD89E801}" presName="node" presStyleLbl="node1" presStyleIdx="4" presStyleCnt="5" custScaleY="97195">
        <dgm:presLayoutVars>
          <dgm:bulletEnabled val="1"/>
        </dgm:presLayoutVars>
      </dgm:prSet>
      <dgm:spPr/>
    </dgm:pt>
  </dgm:ptLst>
  <dgm:cxnLst>
    <dgm:cxn modelId="{2F26EC1F-B46D-4986-970E-14AA4C212043}" type="presOf" srcId="{F317C451-58DA-4115-B74B-A7893EC7F628}" destId="{A1799047-0981-469C-BFA2-A4E31973FB64}" srcOrd="1" destOrd="0" presId="urn:microsoft.com/office/officeart/2005/8/layout/process1"/>
    <dgm:cxn modelId="{56987E36-996B-4142-923D-26D0BD39B85D}" srcId="{B4E57074-DC08-4607-AC7C-8213DB00F8BF}" destId="{0ECBF4AF-86B8-49E9-AD45-6C7CA2AE884C}" srcOrd="2" destOrd="0" parTransId="{D8FCBED8-B97F-4DB1-84F2-03B47C7A472C}" sibTransId="{F317C451-58DA-4115-B74B-A7893EC7F628}"/>
    <dgm:cxn modelId="{DB1FBD5C-4CCC-4CFB-B07C-FF7621F38703}" type="presOf" srcId="{B4E57074-DC08-4607-AC7C-8213DB00F8BF}" destId="{FE30B54D-5B93-4900-8642-7B409CFD0045}" srcOrd="0" destOrd="0" presId="urn:microsoft.com/office/officeart/2005/8/layout/process1"/>
    <dgm:cxn modelId="{10854F5F-42EA-42D1-B463-56FF7FBD012D}" type="presOf" srcId="{8131A19D-6EE0-43EA-800B-6407FD89E801}" destId="{BAED2906-8595-4540-85B2-80E0D25ACC9B}" srcOrd="0" destOrd="0" presId="urn:microsoft.com/office/officeart/2005/8/layout/process1"/>
    <dgm:cxn modelId="{A1BD8E41-A861-4846-8DEA-5AC23689F347}" type="presOf" srcId="{6E05B01B-0470-45D1-863D-CA1017B3A528}" destId="{3F49DC53-0D8D-46BA-8BC7-5EED8A40E35D}" srcOrd="1" destOrd="0" presId="urn:microsoft.com/office/officeart/2005/8/layout/process1"/>
    <dgm:cxn modelId="{E0B2A46D-E1D8-46F6-83BB-D202BF4A6713}" type="presOf" srcId="{45786342-5D36-481D-96B8-DA5B1EC02110}" destId="{C0605350-15EF-4B4A-801C-7AA06CD902A9}" srcOrd="0" destOrd="0" presId="urn:microsoft.com/office/officeart/2005/8/layout/process1"/>
    <dgm:cxn modelId="{5C8E0A70-3C59-4C98-8C5C-B37B4A3E0F6B}" type="presOf" srcId="{45786342-5D36-481D-96B8-DA5B1EC02110}" destId="{61252E40-E92D-47A2-A21C-440605F2E6EE}" srcOrd="1" destOrd="0" presId="urn:microsoft.com/office/officeart/2005/8/layout/process1"/>
    <dgm:cxn modelId="{04C8E552-9D6E-4DE9-A0D9-D3CED2B22E5D}" srcId="{B4E57074-DC08-4607-AC7C-8213DB00F8BF}" destId="{1E05F0D2-2B9F-485C-8630-29F4B7E5A7FE}" srcOrd="0" destOrd="0" parTransId="{1D10DC65-BD09-4B37-8941-624F7A00002F}" sibTransId="{6E05B01B-0470-45D1-863D-CA1017B3A528}"/>
    <dgm:cxn modelId="{C41A0674-0823-43FE-BE66-51254D129EB9}" type="presOf" srcId="{E276497F-27AA-4245-BAAD-E0882FE35B1C}" destId="{646BFF77-3CBA-48E7-956C-1B189FCB07F8}" srcOrd="1" destOrd="0" presId="urn:microsoft.com/office/officeart/2005/8/layout/process1"/>
    <dgm:cxn modelId="{9D95CF7C-EC4F-40F2-8EBE-22606B2DA0A4}" srcId="{B4E57074-DC08-4607-AC7C-8213DB00F8BF}" destId="{C86CBCD8-730B-4523-944F-33FEAFBBD110}" srcOrd="3" destOrd="0" parTransId="{DCF726F3-491B-46B8-81A7-3433D6DD2DBC}" sibTransId="{E276497F-27AA-4245-BAAD-E0882FE35B1C}"/>
    <dgm:cxn modelId="{2E3D5D81-D121-490B-9CEC-264D9C69ECBF}" srcId="{B4E57074-DC08-4607-AC7C-8213DB00F8BF}" destId="{8131A19D-6EE0-43EA-800B-6407FD89E801}" srcOrd="4" destOrd="0" parTransId="{0A66371D-559B-4824-A4DF-5DF0366E6ECD}" sibTransId="{D3AECF64-11DE-49D0-9039-62E2C3042732}"/>
    <dgm:cxn modelId="{98631898-8836-49A5-8CC3-BAC84971892F}" type="presOf" srcId="{6E05B01B-0470-45D1-863D-CA1017B3A528}" destId="{7967D91F-39D1-4878-826D-57977C8CCFD9}" srcOrd="0" destOrd="0" presId="urn:microsoft.com/office/officeart/2005/8/layout/process1"/>
    <dgm:cxn modelId="{69263B9E-C4B8-4155-AE44-FA853192877F}" type="presOf" srcId="{E276497F-27AA-4245-BAAD-E0882FE35B1C}" destId="{FDBB4EAE-F2AA-4A9C-8F7A-931B72135589}" srcOrd="0" destOrd="0" presId="urn:microsoft.com/office/officeart/2005/8/layout/process1"/>
    <dgm:cxn modelId="{12D926A2-6B6D-42BE-B4D2-6A2A2484C839}" type="presOf" srcId="{0ECBF4AF-86B8-49E9-AD45-6C7CA2AE884C}" destId="{704631BD-539F-468F-9780-C37F29B5C4FA}" srcOrd="0" destOrd="0" presId="urn:microsoft.com/office/officeart/2005/8/layout/process1"/>
    <dgm:cxn modelId="{71BF30BD-17E6-4984-BF25-0E702C46A2A7}" srcId="{B4E57074-DC08-4607-AC7C-8213DB00F8BF}" destId="{60267DCC-0800-4DAF-B662-BA05E548A424}" srcOrd="1" destOrd="0" parTransId="{2AE94C7F-5228-4E6C-A4B7-66C6B8F06044}" sibTransId="{45786342-5D36-481D-96B8-DA5B1EC02110}"/>
    <dgm:cxn modelId="{581DACC6-55DF-45C4-BAF6-2B32CA7A716E}" type="presOf" srcId="{60267DCC-0800-4DAF-B662-BA05E548A424}" destId="{B77E468E-06D1-4A47-A7CA-502D5AC98133}" srcOrd="0" destOrd="0" presId="urn:microsoft.com/office/officeart/2005/8/layout/process1"/>
    <dgm:cxn modelId="{6709DDCB-D6B9-4D34-80D6-381D2C480A33}" type="presOf" srcId="{C86CBCD8-730B-4523-944F-33FEAFBBD110}" destId="{63BE95DB-55E2-4578-BBB0-59E1CD0DDAE8}" srcOrd="0" destOrd="0" presId="urn:microsoft.com/office/officeart/2005/8/layout/process1"/>
    <dgm:cxn modelId="{769CE1E4-A8EC-4B3B-ACE0-593D3FC31382}" type="presOf" srcId="{F317C451-58DA-4115-B74B-A7893EC7F628}" destId="{8A89182A-AB0C-400C-9B1A-440BDC6F6A1C}" srcOrd="0" destOrd="0" presId="urn:microsoft.com/office/officeart/2005/8/layout/process1"/>
    <dgm:cxn modelId="{DCD903FA-9906-4231-87F7-28D06CA40468}" type="presOf" srcId="{1E05F0D2-2B9F-485C-8630-29F4B7E5A7FE}" destId="{E8196C3B-5D09-47B5-961E-5264AD8954DA}" srcOrd="0" destOrd="0" presId="urn:microsoft.com/office/officeart/2005/8/layout/process1"/>
    <dgm:cxn modelId="{55E23E19-73E5-4FE3-830E-0E948CDC6402}" type="presParOf" srcId="{FE30B54D-5B93-4900-8642-7B409CFD0045}" destId="{E8196C3B-5D09-47B5-961E-5264AD8954DA}" srcOrd="0" destOrd="0" presId="urn:microsoft.com/office/officeart/2005/8/layout/process1"/>
    <dgm:cxn modelId="{6D8F921B-A089-4257-BFB0-386B658D12C9}" type="presParOf" srcId="{FE30B54D-5B93-4900-8642-7B409CFD0045}" destId="{7967D91F-39D1-4878-826D-57977C8CCFD9}" srcOrd="1" destOrd="0" presId="urn:microsoft.com/office/officeart/2005/8/layout/process1"/>
    <dgm:cxn modelId="{CCBED2F0-8EFD-4998-8FC2-A5D989B248A1}" type="presParOf" srcId="{7967D91F-39D1-4878-826D-57977C8CCFD9}" destId="{3F49DC53-0D8D-46BA-8BC7-5EED8A40E35D}" srcOrd="0" destOrd="0" presId="urn:microsoft.com/office/officeart/2005/8/layout/process1"/>
    <dgm:cxn modelId="{19A62830-18B4-4ADF-9013-ED581863A3FF}" type="presParOf" srcId="{FE30B54D-5B93-4900-8642-7B409CFD0045}" destId="{B77E468E-06D1-4A47-A7CA-502D5AC98133}" srcOrd="2" destOrd="0" presId="urn:microsoft.com/office/officeart/2005/8/layout/process1"/>
    <dgm:cxn modelId="{86DC6CF8-E165-42A8-AF7E-E1A2695FAEAD}" type="presParOf" srcId="{FE30B54D-5B93-4900-8642-7B409CFD0045}" destId="{C0605350-15EF-4B4A-801C-7AA06CD902A9}" srcOrd="3" destOrd="0" presId="urn:microsoft.com/office/officeart/2005/8/layout/process1"/>
    <dgm:cxn modelId="{69EE7BD8-E17C-48DC-B6E1-71DF046E3878}" type="presParOf" srcId="{C0605350-15EF-4B4A-801C-7AA06CD902A9}" destId="{61252E40-E92D-47A2-A21C-440605F2E6EE}" srcOrd="0" destOrd="0" presId="urn:microsoft.com/office/officeart/2005/8/layout/process1"/>
    <dgm:cxn modelId="{62748BAE-B2F8-4E90-BB0C-931414E6A2AF}" type="presParOf" srcId="{FE30B54D-5B93-4900-8642-7B409CFD0045}" destId="{704631BD-539F-468F-9780-C37F29B5C4FA}" srcOrd="4" destOrd="0" presId="urn:microsoft.com/office/officeart/2005/8/layout/process1"/>
    <dgm:cxn modelId="{D1D2DB86-220B-4388-AA5D-E5C475351FEC}" type="presParOf" srcId="{FE30B54D-5B93-4900-8642-7B409CFD0045}" destId="{8A89182A-AB0C-400C-9B1A-440BDC6F6A1C}" srcOrd="5" destOrd="0" presId="urn:microsoft.com/office/officeart/2005/8/layout/process1"/>
    <dgm:cxn modelId="{F7DBA239-6923-4B9F-98C7-89E69E1F23EB}" type="presParOf" srcId="{8A89182A-AB0C-400C-9B1A-440BDC6F6A1C}" destId="{A1799047-0981-469C-BFA2-A4E31973FB64}" srcOrd="0" destOrd="0" presId="urn:microsoft.com/office/officeart/2005/8/layout/process1"/>
    <dgm:cxn modelId="{10150B95-F0DF-4E21-8C5B-D83F71D1A021}" type="presParOf" srcId="{FE30B54D-5B93-4900-8642-7B409CFD0045}" destId="{63BE95DB-55E2-4578-BBB0-59E1CD0DDAE8}" srcOrd="6" destOrd="0" presId="urn:microsoft.com/office/officeart/2005/8/layout/process1"/>
    <dgm:cxn modelId="{6867F8B6-7B62-4A8C-9CE2-620CCB2A88B0}" type="presParOf" srcId="{FE30B54D-5B93-4900-8642-7B409CFD0045}" destId="{FDBB4EAE-F2AA-4A9C-8F7A-931B72135589}" srcOrd="7" destOrd="0" presId="urn:microsoft.com/office/officeart/2005/8/layout/process1"/>
    <dgm:cxn modelId="{4A1E3500-CBCA-4590-BCC8-22680A31C74A}" type="presParOf" srcId="{FDBB4EAE-F2AA-4A9C-8F7A-931B72135589}" destId="{646BFF77-3CBA-48E7-956C-1B189FCB07F8}" srcOrd="0" destOrd="0" presId="urn:microsoft.com/office/officeart/2005/8/layout/process1"/>
    <dgm:cxn modelId="{F33A717F-5FA5-45EE-9912-D9B7194927CF}" type="presParOf" srcId="{FE30B54D-5B93-4900-8642-7B409CFD0045}" destId="{BAED2906-8595-4540-85B2-80E0D25ACC9B}" srcOrd="8" destOrd="0" presId="urn:microsoft.com/office/officeart/2005/8/layout/process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8196C3B-5D09-47B5-961E-5264AD8954DA}">
      <dsp:nvSpPr>
        <dsp:cNvPr id="0" name=""/>
        <dsp:cNvSpPr/>
      </dsp:nvSpPr>
      <dsp:spPr>
        <a:xfrm>
          <a:off x="8317" y="220466"/>
          <a:ext cx="1288646" cy="1073541"/>
        </a:xfrm>
        <a:prstGeom prst="roundRect">
          <a:avLst>
            <a:gd name="adj" fmla="val 10000"/>
          </a:avLst>
        </a:prstGeom>
        <a:solidFill>
          <a:srgbClr val="D8E4B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b="1" i="0" kern="1200">
              <a:solidFill>
                <a:schemeClr val="tx1"/>
              </a:solidFill>
              <a:latin typeface="Arial" panose="020B0604020202020204" pitchFamily="34" charset="0"/>
              <a:cs typeface="Arial" panose="020B0604020202020204" pitchFamily="34" charset="0"/>
            </a:rPr>
            <a:t>1. Annual Cash Budget </a:t>
          </a:r>
        </a:p>
        <a:p>
          <a:pPr marL="0" lvl="0" indent="0" algn="ctr" defTabSz="488950">
            <a:lnSpc>
              <a:spcPct val="90000"/>
            </a:lnSpc>
            <a:spcBef>
              <a:spcPct val="0"/>
            </a:spcBef>
            <a:spcAft>
              <a:spcPct val="35000"/>
            </a:spcAft>
            <a:buNone/>
          </a:pPr>
          <a:endParaRPr lang="en-US" sz="600" b="0" i="0" kern="1200">
            <a:solidFill>
              <a:schemeClr val="tx1"/>
            </a:solidFill>
            <a:latin typeface="Arial" panose="020B0604020202020204" pitchFamily="34" charset="0"/>
            <a:cs typeface="Arial" panose="020B0604020202020204" pitchFamily="34" charset="0"/>
          </a:endParaRPr>
        </a:p>
        <a:p>
          <a:pPr marL="0" lvl="0" indent="0" algn="ctr" defTabSz="488950">
            <a:lnSpc>
              <a:spcPct val="90000"/>
            </a:lnSpc>
            <a:spcBef>
              <a:spcPct val="0"/>
            </a:spcBef>
            <a:spcAft>
              <a:spcPct val="35000"/>
            </a:spcAft>
            <a:buNone/>
          </a:pPr>
          <a:r>
            <a:rPr lang="en-US" sz="900" b="0" i="0" kern="1200">
              <a:solidFill>
                <a:schemeClr val="tx1"/>
              </a:solidFill>
              <a:latin typeface="Arial" panose="020B0604020202020204" pitchFamily="34" charset="0"/>
              <a:cs typeface="Arial" panose="020B0604020202020204" pitchFamily="34" charset="0"/>
            </a:rPr>
            <a:t>Identifies whether the year will result in a surplus or deficit</a:t>
          </a:r>
        </a:p>
      </dsp:txBody>
      <dsp:txXfrm>
        <a:off x="39760" y="251909"/>
        <a:ext cx="1225760" cy="1010655"/>
      </dsp:txXfrm>
    </dsp:sp>
    <dsp:sp modelId="{7967D91F-39D1-4878-826D-57977C8CCFD9}">
      <dsp:nvSpPr>
        <dsp:cNvPr id="0" name=""/>
        <dsp:cNvSpPr/>
      </dsp:nvSpPr>
      <dsp:spPr>
        <a:xfrm>
          <a:off x="1425828" y="597445"/>
          <a:ext cx="273192" cy="319584"/>
        </a:xfrm>
        <a:prstGeom prst="rightArrow">
          <a:avLst>
            <a:gd name="adj1" fmla="val 60000"/>
            <a:gd name="adj2" fmla="val 50000"/>
          </a:avLst>
        </a:prstGeom>
        <a:solidFill>
          <a:srgbClr val="7BC143"/>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US" sz="1400" b="0" i="0" kern="1200">
            <a:solidFill>
              <a:schemeClr val="tx1"/>
            </a:solidFill>
            <a:latin typeface="Arial" panose="020B0604020202020204" pitchFamily="34" charset="0"/>
            <a:cs typeface="Arial" panose="020B0604020202020204" pitchFamily="34" charset="0"/>
          </a:endParaRPr>
        </a:p>
      </dsp:txBody>
      <dsp:txXfrm>
        <a:off x="1425828" y="661362"/>
        <a:ext cx="191234" cy="191750"/>
      </dsp:txXfrm>
    </dsp:sp>
    <dsp:sp modelId="{B77E468E-06D1-4A47-A7CA-502D5AC98133}">
      <dsp:nvSpPr>
        <dsp:cNvPr id="0" name=""/>
        <dsp:cNvSpPr/>
      </dsp:nvSpPr>
      <dsp:spPr>
        <a:xfrm>
          <a:off x="1812422" y="220466"/>
          <a:ext cx="1288646" cy="1073541"/>
        </a:xfrm>
        <a:prstGeom prst="roundRect">
          <a:avLst>
            <a:gd name="adj" fmla="val 10000"/>
          </a:avLst>
        </a:prstGeom>
        <a:solidFill>
          <a:srgbClr val="D8E4B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b="1" i="0" kern="1200">
              <a:solidFill>
                <a:schemeClr val="tx1"/>
              </a:solidFill>
              <a:latin typeface="Arial" panose="020B0604020202020204" pitchFamily="34" charset="0"/>
              <a:cs typeface="Arial" panose="020B0604020202020204" pitchFamily="34" charset="0"/>
            </a:rPr>
            <a:t>2. Planned Monthly Cashflow Budget </a:t>
          </a:r>
        </a:p>
        <a:p>
          <a:pPr marL="0" lvl="0" indent="0" algn="ctr" defTabSz="488950">
            <a:lnSpc>
              <a:spcPct val="90000"/>
            </a:lnSpc>
            <a:spcBef>
              <a:spcPct val="0"/>
            </a:spcBef>
            <a:spcAft>
              <a:spcPct val="35000"/>
            </a:spcAft>
            <a:buNone/>
          </a:pPr>
          <a:r>
            <a:rPr lang="en-US" sz="600" b="0" i="0" kern="1200">
              <a:solidFill>
                <a:schemeClr val="tx1"/>
              </a:solidFill>
              <a:latin typeface="Arial" panose="020B0604020202020204" pitchFamily="34" charset="0"/>
              <a:cs typeface="Arial" panose="020B0604020202020204" pitchFamily="34" charset="0"/>
            </a:rPr>
            <a:t> </a:t>
          </a:r>
        </a:p>
        <a:p>
          <a:pPr marL="0" lvl="0" indent="0" algn="ctr" defTabSz="488950">
            <a:lnSpc>
              <a:spcPct val="90000"/>
            </a:lnSpc>
            <a:spcBef>
              <a:spcPct val="0"/>
            </a:spcBef>
            <a:spcAft>
              <a:spcPct val="35000"/>
            </a:spcAft>
            <a:buNone/>
          </a:pPr>
          <a:r>
            <a:rPr lang="en-US" sz="900" b="0" i="0" kern="1200">
              <a:solidFill>
                <a:schemeClr val="tx1"/>
              </a:solidFill>
              <a:latin typeface="Arial" panose="020B0604020202020204" pitchFamily="34" charset="0"/>
              <a:cs typeface="Arial" panose="020B0604020202020204" pitchFamily="34" charset="0"/>
            </a:rPr>
            <a:t>Month by month money plan</a:t>
          </a:r>
        </a:p>
      </dsp:txBody>
      <dsp:txXfrm>
        <a:off x="1843865" y="251909"/>
        <a:ext cx="1225760" cy="1010655"/>
      </dsp:txXfrm>
    </dsp:sp>
    <dsp:sp modelId="{C0605350-15EF-4B4A-801C-7AA06CD902A9}">
      <dsp:nvSpPr>
        <dsp:cNvPr id="0" name=""/>
        <dsp:cNvSpPr/>
      </dsp:nvSpPr>
      <dsp:spPr>
        <a:xfrm>
          <a:off x="3229933" y="597445"/>
          <a:ext cx="273192" cy="319584"/>
        </a:xfrm>
        <a:prstGeom prst="rightArrow">
          <a:avLst>
            <a:gd name="adj1" fmla="val 60000"/>
            <a:gd name="adj2" fmla="val 50000"/>
          </a:avLst>
        </a:prstGeom>
        <a:solidFill>
          <a:srgbClr val="7BC143"/>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US" sz="1400" b="0" i="0" kern="1200">
            <a:solidFill>
              <a:schemeClr val="tx1"/>
            </a:solidFill>
            <a:latin typeface="Arial" panose="020B0604020202020204" pitchFamily="34" charset="0"/>
            <a:cs typeface="Arial" panose="020B0604020202020204" pitchFamily="34" charset="0"/>
          </a:endParaRPr>
        </a:p>
      </dsp:txBody>
      <dsp:txXfrm>
        <a:off x="3229933" y="661362"/>
        <a:ext cx="191234" cy="191750"/>
      </dsp:txXfrm>
    </dsp:sp>
    <dsp:sp modelId="{704631BD-539F-468F-9780-C37F29B5C4FA}">
      <dsp:nvSpPr>
        <dsp:cNvPr id="0" name=""/>
        <dsp:cNvSpPr/>
      </dsp:nvSpPr>
      <dsp:spPr>
        <a:xfrm>
          <a:off x="3616526" y="220466"/>
          <a:ext cx="1288646" cy="1073541"/>
        </a:xfrm>
        <a:prstGeom prst="roundRect">
          <a:avLst>
            <a:gd name="adj" fmla="val 10000"/>
          </a:avLst>
        </a:prstGeom>
        <a:solidFill>
          <a:srgbClr val="D8E4B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b="1" i="0" kern="1200">
              <a:solidFill>
                <a:schemeClr val="tx1"/>
              </a:solidFill>
              <a:latin typeface="Arial" panose="020B0604020202020204" pitchFamily="34" charset="0"/>
              <a:cs typeface="Arial" panose="020B0604020202020204" pitchFamily="34" charset="0"/>
            </a:rPr>
            <a:t>3. Actual Monthly Cashflow</a:t>
          </a:r>
        </a:p>
        <a:p>
          <a:pPr marL="0" lvl="0" indent="0" algn="ctr" defTabSz="488950">
            <a:lnSpc>
              <a:spcPct val="90000"/>
            </a:lnSpc>
            <a:spcBef>
              <a:spcPct val="0"/>
            </a:spcBef>
            <a:spcAft>
              <a:spcPct val="35000"/>
            </a:spcAft>
            <a:buNone/>
          </a:pPr>
          <a:endParaRPr lang="en-US" sz="600" b="0" i="0" kern="1200">
            <a:solidFill>
              <a:schemeClr val="tx1"/>
            </a:solidFill>
            <a:latin typeface="Arial" panose="020B0604020202020204" pitchFamily="34" charset="0"/>
            <a:cs typeface="Arial" panose="020B0604020202020204" pitchFamily="34" charset="0"/>
          </a:endParaRPr>
        </a:p>
        <a:p>
          <a:pPr marL="0" lvl="0" indent="0" algn="ctr" defTabSz="488950">
            <a:lnSpc>
              <a:spcPct val="90000"/>
            </a:lnSpc>
            <a:spcBef>
              <a:spcPct val="0"/>
            </a:spcBef>
            <a:spcAft>
              <a:spcPct val="35000"/>
            </a:spcAft>
            <a:buNone/>
          </a:pPr>
          <a:r>
            <a:rPr lang="en-US" sz="900" b="0" i="0" kern="1200">
              <a:solidFill>
                <a:schemeClr val="tx1"/>
              </a:solidFill>
              <a:latin typeface="Arial" panose="020B0604020202020204" pitchFamily="34" charset="0"/>
              <a:cs typeface="Arial" panose="020B0604020202020204" pitchFamily="34" charset="0"/>
            </a:rPr>
            <a:t>Tracks what has happened with what was planned</a:t>
          </a:r>
        </a:p>
      </dsp:txBody>
      <dsp:txXfrm>
        <a:off x="3647969" y="251909"/>
        <a:ext cx="1225760" cy="1010655"/>
      </dsp:txXfrm>
    </dsp:sp>
    <dsp:sp modelId="{8A89182A-AB0C-400C-9B1A-440BDC6F6A1C}">
      <dsp:nvSpPr>
        <dsp:cNvPr id="0" name=""/>
        <dsp:cNvSpPr/>
      </dsp:nvSpPr>
      <dsp:spPr>
        <a:xfrm>
          <a:off x="5034037" y="597445"/>
          <a:ext cx="273192" cy="319584"/>
        </a:xfrm>
        <a:prstGeom prst="rightArrow">
          <a:avLst>
            <a:gd name="adj1" fmla="val 60000"/>
            <a:gd name="adj2" fmla="val 50000"/>
          </a:avLst>
        </a:prstGeom>
        <a:solidFill>
          <a:srgbClr val="7BC143"/>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US" sz="1400" b="0" i="0" kern="1200">
            <a:solidFill>
              <a:schemeClr val="tx1"/>
            </a:solidFill>
            <a:latin typeface="Arial" panose="020B0604020202020204" pitchFamily="34" charset="0"/>
            <a:cs typeface="Arial" panose="020B0604020202020204" pitchFamily="34" charset="0"/>
          </a:endParaRPr>
        </a:p>
      </dsp:txBody>
      <dsp:txXfrm>
        <a:off x="5034037" y="661362"/>
        <a:ext cx="191234" cy="191750"/>
      </dsp:txXfrm>
    </dsp:sp>
    <dsp:sp modelId="{63BE95DB-55E2-4578-BBB0-59E1CD0DDAE8}">
      <dsp:nvSpPr>
        <dsp:cNvPr id="0" name=""/>
        <dsp:cNvSpPr/>
      </dsp:nvSpPr>
      <dsp:spPr>
        <a:xfrm>
          <a:off x="5420631" y="220466"/>
          <a:ext cx="1288646" cy="1073541"/>
        </a:xfrm>
        <a:prstGeom prst="roundRect">
          <a:avLst>
            <a:gd name="adj" fmla="val 10000"/>
          </a:avLst>
        </a:prstGeom>
        <a:solidFill>
          <a:srgbClr val="D8E4B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b="1" i="0" kern="1200">
              <a:solidFill>
                <a:schemeClr val="tx1"/>
              </a:solidFill>
              <a:latin typeface="Arial" panose="020B0604020202020204" pitchFamily="34" charset="0"/>
              <a:cs typeface="Arial" panose="020B0604020202020204" pitchFamily="34" charset="0"/>
            </a:rPr>
            <a:t>4. Actual Cashflow Report</a:t>
          </a:r>
        </a:p>
        <a:p>
          <a:pPr marL="0" lvl="0" indent="0" algn="ctr" defTabSz="488950">
            <a:lnSpc>
              <a:spcPct val="90000"/>
            </a:lnSpc>
            <a:spcBef>
              <a:spcPct val="0"/>
            </a:spcBef>
            <a:spcAft>
              <a:spcPct val="35000"/>
            </a:spcAft>
            <a:buNone/>
          </a:pPr>
          <a:endParaRPr lang="en-US" sz="600" b="0" i="0" kern="1200">
            <a:solidFill>
              <a:schemeClr val="tx1"/>
            </a:solidFill>
            <a:latin typeface="Arial" panose="020B0604020202020204" pitchFamily="34" charset="0"/>
            <a:cs typeface="Arial" panose="020B0604020202020204" pitchFamily="34" charset="0"/>
          </a:endParaRPr>
        </a:p>
        <a:p>
          <a:pPr marL="0" lvl="0" indent="0" algn="ctr" defTabSz="488950">
            <a:lnSpc>
              <a:spcPct val="90000"/>
            </a:lnSpc>
            <a:spcBef>
              <a:spcPct val="0"/>
            </a:spcBef>
            <a:spcAft>
              <a:spcPct val="35000"/>
            </a:spcAft>
            <a:buNone/>
          </a:pPr>
          <a:r>
            <a:rPr lang="en-US" sz="900" b="0" i="0" kern="1200">
              <a:solidFill>
                <a:schemeClr val="tx1"/>
              </a:solidFill>
              <a:latin typeface="Arial" panose="020B0604020202020204" pitchFamily="34" charset="0"/>
              <a:cs typeface="Arial" panose="020B0604020202020204" pitchFamily="34" charset="0"/>
            </a:rPr>
            <a:t>Summary of each months income &amp; expenditure</a:t>
          </a:r>
        </a:p>
      </dsp:txBody>
      <dsp:txXfrm>
        <a:off x="5452074" y="251909"/>
        <a:ext cx="1225760" cy="1010655"/>
      </dsp:txXfrm>
    </dsp:sp>
    <dsp:sp modelId="{FDBB4EAE-F2AA-4A9C-8F7A-931B72135589}">
      <dsp:nvSpPr>
        <dsp:cNvPr id="0" name=""/>
        <dsp:cNvSpPr/>
      </dsp:nvSpPr>
      <dsp:spPr>
        <a:xfrm>
          <a:off x="6838142" y="597445"/>
          <a:ext cx="273192" cy="319584"/>
        </a:xfrm>
        <a:prstGeom prst="rightArrow">
          <a:avLst>
            <a:gd name="adj1" fmla="val 60000"/>
            <a:gd name="adj2" fmla="val 50000"/>
          </a:avLst>
        </a:prstGeom>
        <a:solidFill>
          <a:srgbClr val="7BC143"/>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US" sz="1400" b="0" i="0" kern="1200">
            <a:solidFill>
              <a:schemeClr val="tx1"/>
            </a:solidFill>
            <a:latin typeface="Arial" panose="020B0604020202020204" pitchFamily="34" charset="0"/>
            <a:cs typeface="Arial" panose="020B0604020202020204" pitchFamily="34" charset="0"/>
          </a:endParaRPr>
        </a:p>
      </dsp:txBody>
      <dsp:txXfrm>
        <a:off x="6838142" y="661362"/>
        <a:ext cx="191234" cy="191750"/>
      </dsp:txXfrm>
    </dsp:sp>
    <dsp:sp modelId="{BAED2906-8595-4540-85B2-80E0D25ACC9B}">
      <dsp:nvSpPr>
        <dsp:cNvPr id="0" name=""/>
        <dsp:cNvSpPr/>
      </dsp:nvSpPr>
      <dsp:spPr>
        <a:xfrm>
          <a:off x="7224736" y="220466"/>
          <a:ext cx="1288646" cy="1073541"/>
        </a:xfrm>
        <a:prstGeom prst="roundRect">
          <a:avLst>
            <a:gd name="adj" fmla="val 10000"/>
          </a:avLst>
        </a:prstGeom>
        <a:solidFill>
          <a:srgbClr val="D8E4B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b="1" i="0" kern="1200">
              <a:solidFill>
                <a:schemeClr val="tx1"/>
              </a:solidFill>
              <a:latin typeface="Arial" panose="020B0604020202020204" pitchFamily="34" charset="0"/>
              <a:cs typeface="Arial" panose="020B0604020202020204" pitchFamily="34" charset="0"/>
            </a:rPr>
            <a:t>5. Tracking &amp; Comparison Charts</a:t>
          </a:r>
        </a:p>
        <a:p>
          <a:pPr marL="0" lvl="0" indent="0" algn="ctr" defTabSz="488950">
            <a:lnSpc>
              <a:spcPct val="90000"/>
            </a:lnSpc>
            <a:spcBef>
              <a:spcPct val="0"/>
            </a:spcBef>
            <a:spcAft>
              <a:spcPct val="35000"/>
            </a:spcAft>
            <a:buNone/>
          </a:pPr>
          <a:endParaRPr lang="en-US" sz="600" b="0" i="0" kern="1200">
            <a:solidFill>
              <a:schemeClr val="tx1"/>
            </a:solidFill>
            <a:latin typeface="Arial" panose="020B0604020202020204" pitchFamily="34" charset="0"/>
            <a:cs typeface="Arial" panose="020B0604020202020204" pitchFamily="34" charset="0"/>
          </a:endParaRPr>
        </a:p>
        <a:p>
          <a:pPr marL="0" lvl="0" indent="0" algn="ctr" defTabSz="488950">
            <a:lnSpc>
              <a:spcPct val="90000"/>
            </a:lnSpc>
            <a:spcBef>
              <a:spcPct val="0"/>
            </a:spcBef>
            <a:spcAft>
              <a:spcPct val="35000"/>
            </a:spcAft>
            <a:buNone/>
          </a:pPr>
          <a:r>
            <a:rPr lang="en-US" sz="900" b="0" i="0" kern="1200">
              <a:solidFill>
                <a:schemeClr val="tx1"/>
              </a:solidFill>
              <a:latin typeface="Arial" panose="020B0604020202020204" pitchFamily="34" charset="0"/>
              <a:cs typeface="Arial" panose="020B0604020202020204" pitchFamily="34" charset="0"/>
            </a:rPr>
            <a:t>Snapshot of progress and trends</a:t>
          </a:r>
        </a:p>
      </dsp:txBody>
      <dsp:txXfrm>
        <a:off x="7256179" y="251909"/>
        <a:ext cx="1225760" cy="1010655"/>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6</xdr:col>
      <xdr:colOff>76200</xdr:colOff>
      <xdr:row>55</xdr:row>
      <xdr:rowOff>171450</xdr:rowOff>
    </xdr:from>
    <xdr:to>
      <xdr:col>6</xdr:col>
      <xdr:colOff>1733550</xdr:colOff>
      <xdr:row>57</xdr:row>
      <xdr:rowOff>152400</xdr:rowOff>
    </xdr:to>
    <xdr:pic>
      <xdr:nvPicPr>
        <xdr:cNvPr id="17519" name="Picture 5" descr="rgb small.jpg">
          <a:extLst>
            <a:ext uri="{FF2B5EF4-FFF2-40B4-BE49-F238E27FC236}">
              <a16:creationId xmlns:a16="http://schemas.microsoft.com/office/drawing/2014/main" id="{00000000-0008-0000-0000-00006F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075" r="8057" b="19260"/>
        <a:stretch>
          <a:fillRect/>
        </a:stretch>
      </xdr:blipFill>
      <xdr:spPr bwMode="auto">
        <a:xfrm>
          <a:off x="7505700" y="7248525"/>
          <a:ext cx="1657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57150</xdr:colOff>
      <xdr:row>0</xdr:row>
      <xdr:rowOff>28575</xdr:rowOff>
    </xdr:from>
    <xdr:to>
      <xdr:col>6</xdr:col>
      <xdr:colOff>1562100</xdr:colOff>
      <xdr:row>0</xdr:row>
      <xdr:rowOff>876300</xdr:rowOff>
    </xdr:to>
    <xdr:pic>
      <xdr:nvPicPr>
        <xdr:cNvPr id="17520" name="Picture 4" descr="flicks.jpg">
          <a:extLst>
            <a:ext uri="{FF2B5EF4-FFF2-40B4-BE49-F238E27FC236}">
              <a16:creationId xmlns:a16="http://schemas.microsoft.com/office/drawing/2014/main" id="{00000000-0008-0000-0000-0000704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86650" y="28575"/>
          <a:ext cx="15049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19</xdr:row>
      <xdr:rowOff>0</xdr:rowOff>
    </xdr:from>
    <xdr:to>
      <xdr:col>6</xdr:col>
      <xdr:colOff>0</xdr:colOff>
      <xdr:row>34</xdr:row>
      <xdr:rowOff>47625</xdr:rowOff>
    </xdr:to>
    <xdr:grpSp>
      <xdr:nvGrpSpPr>
        <xdr:cNvPr id="17521" name="Group 3">
          <a:extLst>
            <a:ext uri="{FF2B5EF4-FFF2-40B4-BE49-F238E27FC236}">
              <a16:creationId xmlns:a16="http://schemas.microsoft.com/office/drawing/2014/main" id="{00000000-0008-0000-0000-000071440000}"/>
            </a:ext>
          </a:extLst>
        </xdr:cNvPr>
        <xdr:cNvGrpSpPr>
          <a:grpSpLocks/>
        </xdr:cNvGrpSpPr>
      </xdr:nvGrpSpPr>
      <xdr:grpSpPr bwMode="auto">
        <a:xfrm>
          <a:off x="7785100" y="5524500"/>
          <a:ext cx="0" cy="5489575"/>
          <a:chOff x="432955" y="2367662"/>
          <a:chExt cx="673416" cy="188625"/>
        </a:xfrm>
      </xdr:grpSpPr>
      <xdr:sp macro="" textlink="">
        <xdr:nvSpPr>
          <xdr:cNvPr id="5" name="Rectangle 4">
            <a:extLst>
              <a:ext uri="{FF2B5EF4-FFF2-40B4-BE49-F238E27FC236}">
                <a16:creationId xmlns:a16="http://schemas.microsoft.com/office/drawing/2014/main" id="{00000000-0008-0000-0000-000005000000}"/>
              </a:ext>
            </a:extLst>
          </xdr:cNvPr>
          <xdr:cNvSpPr/>
        </xdr:nvSpPr>
        <xdr:spPr>
          <a:xfrm>
            <a:off x="7429500" y="15829"/>
            <a:ext cx="0" cy="158842"/>
          </a:xfrm>
          <a:prstGeom prst="rect">
            <a:avLst/>
          </a:prstGeom>
          <a:solidFill>
            <a:schemeClr val="bg1"/>
          </a:solidFill>
          <a:ln w="63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NZ"/>
          </a:p>
        </xdr:txBody>
      </xdr:sp>
      <xdr:sp macro="" textlink="">
        <xdr:nvSpPr>
          <xdr:cNvPr id="6" name="Isosceles Triangle 5">
            <a:extLst>
              <a:ext uri="{FF2B5EF4-FFF2-40B4-BE49-F238E27FC236}">
                <a16:creationId xmlns:a16="http://schemas.microsoft.com/office/drawing/2014/main" id="{00000000-0008-0000-0000-000006000000}"/>
              </a:ext>
            </a:extLst>
          </xdr:cNvPr>
          <xdr:cNvSpPr/>
        </xdr:nvSpPr>
        <xdr:spPr>
          <a:xfrm rot="2700000" flipH="1">
            <a:off x="7429500" y="17842"/>
            <a:ext cx="0" cy="59566"/>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NZ"/>
          </a:p>
        </xdr:txBody>
      </xdr:sp>
    </xdr:grpSp>
    <xdr:clientData/>
  </xdr:twoCellAnchor>
  <xdr:twoCellAnchor>
    <xdr:from>
      <xdr:col>1</xdr:col>
      <xdr:colOff>342900</xdr:colOff>
      <xdr:row>6</xdr:row>
      <xdr:rowOff>361950</xdr:rowOff>
    </xdr:from>
    <xdr:to>
      <xdr:col>6</xdr:col>
      <xdr:colOff>1276350</xdr:colOff>
      <xdr:row>15</xdr:row>
      <xdr:rowOff>9525</xdr:rowOff>
    </xdr:to>
    <xdr:graphicFrame macro="">
      <xdr:nvGraphicFramePr>
        <xdr:cNvPr id="4" name="Diagram 3">
          <a:extLst>
            <a:ext uri="{FF2B5EF4-FFF2-40B4-BE49-F238E27FC236}">
              <a16:creationId xmlns:a16="http://schemas.microsoft.com/office/drawing/2014/main" id="{E67D938D-1A9C-4DBB-9397-33405C45DE4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66675</xdr:colOff>
      <xdr:row>19</xdr:row>
      <xdr:rowOff>171450</xdr:rowOff>
    </xdr:from>
    <xdr:to>
      <xdr:col>1</xdr:col>
      <xdr:colOff>495300</xdr:colOff>
      <xdr:row>21</xdr:row>
      <xdr:rowOff>57150</xdr:rowOff>
    </xdr:to>
    <xdr:sp macro="" textlink="">
      <xdr:nvSpPr>
        <xdr:cNvPr id="9" name="Arrow: Right 8">
          <a:extLst>
            <a:ext uri="{FF2B5EF4-FFF2-40B4-BE49-F238E27FC236}">
              <a16:creationId xmlns:a16="http://schemas.microsoft.com/office/drawing/2014/main" id="{1F09AB42-2C67-4A1B-A570-231E96126DA5}"/>
            </a:ext>
          </a:extLst>
        </xdr:cNvPr>
        <xdr:cNvSpPr/>
      </xdr:nvSpPr>
      <xdr:spPr bwMode="auto">
        <a:xfrm>
          <a:off x="257175" y="6162675"/>
          <a:ext cx="428625" cy="295275"/>
        </a:xfrm>
        <a:prstGeom prst="rightArrow">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1419225</xdr:colOff>
      <xdr:row>0</xdr:row>
      <xdr:rowOff>47625</xdr:rowOff>
    </xdr:from>
    <xdr:to>
      <xdr:col>11</xdr:col>
      <xdr:colOff>2333625</xdr:colOff>
      <xdr:row>1</xdr:row>
      <xdr:rowOff>9525</xdr:rowOff>
    </xdr:to>
    <xdr:pic>
      <xdr:nvPicPr>
        <xdr:cNvPr id="1201" name="Picture 4" descr="flicks.jpg">
          <a:extLst>
            <a:ext uri="{FF2B5EF4-FFF2-40B4-BE49-F238E27FC236}">
              <a16:creationId xmlns:a16="http://schemas.microsoft.com/office/drawing/2014/main" id="{00000000-0008-0000-0100-0000B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47625"/>
          <a:ext cx="9144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1019175</xdr:colOff>
      <xdr:row>47</xdr:row>
      <xdr:rowOff>9525</xdr:rowOff>
    </xdr:from>
    <xdr:to>
      <xdr:col>11</xdr:col>
      <xdr:colOff>2114550</xdr:colOff>
      <xdr:row>48</xdr:row>
      <xdr:rowOff>228599</xdr:rowOff>
    </xdr:to>
    <xdr:pic>
      <xdr:nvPicPr>
        <xdr:cNvPr id="1202" name="Picture 5" descr="rgb small.jpg">
          <a:extLst>
            <a:ext uri="{FF2B5EF4-FFF2-40B4-BE49-F238E27FC236}">
              <a16:creationId xmlns:a16="http://schemas.microsoft.com/office/drawing/2014/main" id="{00000000-0008-0000-0100-0000B2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6172200" y="12163425"/>
          <a:ext cx="10953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47</xdr:row>
      <xdr:rowOff>95250</xdr:rowOff>
    </xdr:from>
    <xdr:to>
      <xdr:col>0</xdr:col>
      <xdr:colOff>552450</xdr:colOff>
      <xdr:row>48</xdr:row>
      <xdr:rowOff>200025</xdr:rowOff>
    </xdr:to>
    <xdr:sp macro="" textlink="">
      <xdr:nvSpPr>
        <xdr:cNvPr id="4" name="Arrow: Right 3">
          <a:extLst>
            <a:ext uri="{FF2B5EF4-FFF2-40B4-BE49-F238E27FC236}">
              <a16:creationId xmlns:a16="http://schemas.microsoft.com/office/drawing/2014/main" id="{F2612A16-9DB5-4920-AA55-2D3842B83C87}"/>
            </a:ext>
          </a:extLst>
        </xdr:cNvPr>
        <xdr:cNvSpPr/>
      </xdr:nvSpPr>
      <xdr:spPr bwMode="auto">
        <a:xfrm>
          <a:off x="123825" y="12249150"/>
          <a:ext cx="428625" cy="295275"/>
        </a:xfrm>
        <a:prstGeom prst="rightArrow">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lang="en-NZ"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371475</xdr:colOff>
      <xdr:row>57</xdr:row>
      <xdr:rowOff>66675</xdr:rowOff>
    </xdr:from>
    <xdr:to>
      <xdr:col>21</xdr:col>
      <xdr:colOff>0</xdr:colOff>
      <xdr:row>59</xdr:row>
      <xdr:rowOff>47626</xdr:rowOff>
    </xdr:to>
    <xdr:pic>
      <xdr:nvPicPr>
        <xdr:cNvPr id="2" name="Picture 5" descr="rgb small.jpg">
          <a:extLst>
            <a:ext uri="{FF2B5EF4-FFF2-40B4-BE49-F238E27FC236}">
              <a16:creationId xmlns:a16="http://schemas.microsoft.com/office/drawing/2014/main" id="{42B781A1-55CC-43FB-A9C7-D2DD268A5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075" r="8057" b="19260"/>
        <a:stretch>
          <a:fillRect/>
        </a:stretch>
      </xdr:blipFill>
      <xdr:spPr bwMode="auto">
        <a:xfrm>
          <a:off x="12439650" y="12677775"/>
          <a:ext cx="10953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57</xdr:row>
      <xdr:rowOff>104775</xdr:rowOff>
    </xdr:from>
    <xdr:to>
      <xdr:col>0</xdr:col>
      <xdr:colOff>533400</xdr:colOff>
      <xdr:row>59</xdr:row>
      <xdr:rowOff>9525</xdr:rowOff>
    </xdr:to>
    <xdr:sp macro="" textlink="">
      <xdr:nvSpPr>
        <xdr:cNvPr id="3" name="Arrow: Right 2">
          <a:extLst>
            <a:ext uri="{FF2B5EF4-FFF2-40B4-BE49-F238E27FC236}">
              <a16:creationId xmlns:a16="http://schemas.microsoft.com/office/drawing/2014/main" id="{68DBFE17-3CD3-4413-AC37-3756A09B6280}"/>
            </a:ext>
          </a:extLst>
        </xdr:cNvPr>
        <xdr:cNvSpPr/>
      </xdr:nvSpPr>
      <xdr:spPr bwMode="auto">
        <a:xfrm>
          <a:off x="104775" y="12839700"/>
          <a:ext cx="428625" cy="333375"/>
        </a:xfrm>
        <a:prstGeom prst="rightArrow">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lang="en-NZ" sz="1100"/>
        </a:p>
      </xdr:txBody>
    </xdr:sp>
    <xdr:clientData/>
  </xdr:twoCellAnchor>
  <xdr:twoCellAnchor editAs="oneCell">
    <xdr:from>
      <xdr:col>19</xdr:col>
      <xdr:colOff>552450</xdr:colOff>
      <xdr:row>0</xdr:row>
      <xdr:rowOff>9525</xdr:rowOff>
    </xdr:from>
    <xdr:to>
      <xdr:col>21</xdr:col>
      <xdr:colOff>0</xdr:colOff>
      <xdr:row>1</xdr:row>
      <xdr:rowOff>95250</xdr:rowOff>
    </xdr:to>
    <xdr:pic>
      <xdr:nvPicPr>
        <xdr:cNvPr id="4" name="Picture 4" descr="flicks.jpg">
          <a:extLst>
            <a:ext uri="{FF2B5EF4-FFF2-40B4-BE49-F238E27FC236}">
              <a16:creationId xmlns:a16="http://schemas.microsoft.com/office/drawing/2014/main" id="{2534868A-F3ED-4247-8061-7E7F78D63B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20625" y="9525"/>
          <a:ext cx="9144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371475</xdr:colOff>
      <xdr:row>58</xdr:row>
      <xdr:rowOff>66675</xdr:rowOff>
    </xdr:from>
    <xdr:to>
      <xdr:col>20</xdr:col>
      <xdr:colOff>666750</xdr:colOff>
      <xdr:row>60</xdr:row>
      <xdr:rowOff>95250</xdr:rowOff>
    </xdr:to>
    <xdr:pic>
      <xdr:nvPicPr>
        <xdr:cNvPr id="2" name="Picture 5" descr="rgb small.jpg">
          <a:extLst>
            <a:ext uri="{FF2B5EF4-FFF2-40B4-BE49-F238E27FC236}">
              <a16:creationId xmlns:a16="http://schemas.microsoft.com/office/drawing/2014/main" id="{21F615D1-7B90-44D7-9AF1-A066159572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075" r="8057" b="19260"/>
        <a:stretch>
          <a:fillRect/>
        </a:stretch>
      </xdr:blipFill>
      <xdr:spPr bwMode="auto">
        <a:xfrm>
          <a:off x="12144375" y="12801600"/>
          <a:ext cx="10953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58</xdr:row>
      <xdr:rowOff>104775</xdr:rowOff>
    </xdr:from>
    <xdr:to>
      <xdr:col>0</xdr:col>
      <xdr:colOff>533400</xdr:colOff>
      <xdr:row>60</xdr:row>
      <xdr:rowOff>9525</xdr:rowOff>
    </xdr:to>
    <xdr:sp macro="" textlink="">
      <xdr:nvSpPr>
        <xdr:cNvPr id="3" name="Arrow: Right 2">
          <a:extLst>
            <a:ext uri="{FF2B5EF4-FFF2-40B4-BE49-F238E27FC236}">
              <a16:creationId xmlns:a16="http://schemas.microsoft.com/office/drawing/2014/main" id="{F1FDB9E0-A139-40B8-9AAE-D8791E312F73}"/>
            </a:ext>
          </a:extLst>
        </xdr:cNvPr>
        <xdr:cNvSpPr/>
      </xdr:nvSpPr>
      <xdr:spPr bwMode="auto">
        <a:xfrm>
          <a:off x="104775" y="12839700"/>
          <a:ext cx="428625" cy="333375"/>
        </a:xfrm>
        <a:prstGeom prst="rightArrow">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lang="en-NZ"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233892</xdr:colOff>
      <xdr:row>53</xdr:row>
      <xdr:rowOff>45507</xdr:rowOff>
    </xdr:from>
    <xdr:to>
      <xdr:col>21</xdr:col>
      <xdr:colOff>662517</xdr:colOff>
      <xdr:row>55</xdr:row>
      <xdr:rowOff>121706</xdr:rowOff>
    </xdr:to>
    <xdr:pic>
      <xdr:nvPicPr>
        <xdr:cNvPr id="2" name="Picture 5" descr="rgb small.jpg">
          <a:extLst>
            <a:ext uri="{FF2B5EF4-FFF2-40B4-BE49-F238E27FC236}">
              <a16:creationId xmlns:a16="http://schemas.microsoft.com/office/drawing/2014/main" id="{BCE4520F-C50C-4FE8-B384-9DE6620672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075" r="8057" b="19260"/>
        <a:stretch>
          <a:fillRect/>
        </a:stretch>
      </xdr:blipFill>
      <xdr:spPr bwMode="auto">
        <a:xfrm>
          <a:off x="11960225" y="8924924"/>
          <a:ext cx="1095375" cy="510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53</xdr:row>
      <xdr:rowOff>125941</xdr:rowOff>
    </xdr:from>
    <xdr:to>
      <xdr:col>0</xdr:col>
      <xdr:colOff>533400</xdr:colOff>
      <xdr:row>55</xdr:row>
      <xdr:rowOff>30691</xdr:rowOff>
    </xdr:to>
    <xdr:sp macro="" textlink="">
      <xdr:nvSpPr>
        <xdr:cNvPr id="3" name="Arrow: Right 2">
          <a:extLst>
            <a:ext uri="{FF2B5EF4-FFF2-40B4-BE49-F238E27FC236}">
              <a16:creationId xmlns:a16="http://schemas.microsoft.com/office/drawing/2014/main" id="{EE7CFAC1-23B3-44AC-AD23-7E4179567BFF}"/>
            </a:ext>
          </a:extLst>
        </xdr:cNvPr>
        <xdr:cNvSpPr/>
      </xdr:nvSpPr>
      <xdr:spPr bwMode="auto">
        <a:xfrm>
          <a:off x="104775" y="9005358"/>
          <a:ext cx="428625" cy="338666"/>
        </a:xfrm>
        <a:prstGeom prst="rightArrow">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lang="en-NZ"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xdr:colOff>
      <xdr:row>8</xdr:row>
      <xdr:rowOff>171450</xdr:rowOff>
    </xdr:from>
    <xdr:to>
      <xdr:col>3</xdr:col>
      <xdr:colOff>0</xdr:colOff>
      <xdr:row>25</xdr:row>
      <xdr:rowOff>0</xdr:rowOff>
    </xdr:to>
    <xdr:graphicFrame macro="">
      <xdr:nvGraphicFramePr>
        <xdr:cNvPr id="24602" name="Chart 2">
          <a:extLst>
            <a:ext uri="{FF2B5EF4-FFF2-40B4-BE49-F238E27FC236}">
              <a16:creationId xmlns:a16="http://schemas.microsoft.com/office/drawing/2014/main" id="{00000000-0008-0000-0500-00001A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28</xdr:row>
      <xdr:rowOff>95251</xdr:rowOff>
    </xdr:from>
    <xdr:to>
      <xdr:col>2</xdr:col>
      <xdr:colOff>4276725</xdr:colOff>
      <xdr:row>45</xdr:row>
      <xdr:rowOff>9525</xdr:rowOff>
    </xdr:to>
    <xdr:graphicFrame macro="">
      <xdr:nvGraphicFramePr>
        <xdr:cNvPr id="24604" name="Chart 4">
          <a:extLst>
            <a:ext uri="{FF2B5EF4-FFF2-40B4-BE49-F238E27FC236}">
              <a16:creationId xmlns:a16="http://schemas.microsoft.com/office/drawing/2014/main" id="{00000000-0008-0000-0500-00001C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95250</xdr:colOff>
      <xdr:row>0</xdr:row>
      <xdr:rowOff>0</xdr:rowOff>
    </xdr:from>
    <xdr:to>
      <xdr:col>8</xdr:col>
      <xdr:colOff>428625</xdr:colOff>
      <xdr:row>1</xdr:row>
      <xdr:rowOff>159379</xdr:rowOff>
    </xdr:to>
    <xdr:pic>
      <xdr:nvPicPr>
        <xdr:cNvPr id="24606" name="Picture 4" descr="flicks.jpg">
          <a:extLst>
            <a:ext uri="{FF2B5EF4-FFF2-40B4-BE49-F238E27FC236}">
              <a16:creationId xmlns:a16="http://schemas.microsoft.com/office/drawing/2014/main" id="{00000000-0008-0000-0500-00001E6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48925" y="0"/>
          <a:ext cx="942975" cy="597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8</xdr:row>
      <xdr:rowOff>180974</xdr:rowOff>
    </xdr:from>
    <xdr:to>
      <xdr:col>7</xdr:col>
      <xdr:colOff>0</xdr:colOff>
      <xdr:row>25</xdr:row>
      <xdr:rowOff>0</xdr:rowOff>
    </xdr:to>
    <xdr:graphicFrame macro="">
      <xdr:nvGraphicFramePr>
        <xdr:cNvPr id="7" name="Chart 3">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28</xdr:row>
      <xdr:rowOff>95250</xdr:rowOff>
    </xdr:from>
    <xdr:to>
      <xdr:col>7</xdr:col>
      <xdr:colOff>0</xdr:colOff>
      <xdr:row>44</xdr:row>
      <xdr:rowOff>180975</xdr:rowOff>
    </xdr:to>
    <xdr:graphicFrame macro="">
      <xdr:nvGraphicFramePr>
        <xdr:cNvPr id="8" name="Chart 8">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9527</xdr:colOff>
      <xdr:row>48</xdr:row>
      <xdr:rowOff>130288</xdr:rowOff>
    </xdr:from>
    <xdr:to>
      <xdr:col>6</xdr:col>
      <xdr:colOff>2771775</xdr:colOff>
      <xdr:row>73</xdr:row>
      <xdr:rowOff>177913</xdr:rowOff>
    </xdr:to>
    <xdr:graphicFrame macro="">
      <xdr:nvGraphicFramePr>
        <xdr:cNvPr id="9" name="Chart 1">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77</xdr:row>
      <xdr:rowOff>123825</xdr:rowOff>
    </xdr:from>
    <xdr:to>
      <xdr:col>6</xdr:col>
      <xdr:colOff>2790825</xdr:colOff>
      <xdr:row>104</xdr:row>
      <xdr:rowOff>0</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4</xdr:col>
      <xdr:colOff>981075</xdr:colOff>
      <xdr:row>20</xdr:row>
      <xdr:rowOff>142875</xdr:rowOff>
    </xdr:from>
    <xdr:ext cx="184731" cy="264560"/>
    <xdr:sp macro="" textlink="">
      <xdr:nvSpPr>
        <xdr:cNvPr id="2" name="TextBox 1">
          <a:extLst>
            <a:ext uri="{FF2B5EF4-FFF2-40B4-BE49-F238E27FC236}">
              <a16:creationId xmlns:a16="http://schemas.microsoft.com/office/drawing/2014/main" id="{5FFC834F-21B2-41B4-B0A1-0999ACCC68C6}"/>
            </a:ext>
          </a:extLst>
        </xdr:cNvPr>
        <xdr:cNvSpPr txBox="1"/>
      </xdr:nvSpPr>
      <xdr:spPr>
        <a:xfrm>
          <a:off x="5133975" y="32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7"/>
  <sheetViews>
    <sheetView showGridLines="0" tabSelected="1" workbookViewId="0">
      <selection sqref="A1:G1"/>
    </sheetView>
  </sheetViews>
  <sheetFormatPr defaultColWidth="9.1796875" defaultRowHeight="14.5"/>
  <cols>
    <col min="1" max="1" width="2.81640625" style="26" customWidth="1"/>
    <col min="2" max="2" width="19.7265625" style="26" customWidth="1"/>
    <col min="3" max="3" width="29.7265625" style="26" customWidth="1"/>
    <col min="4" max="4" width="3.26953125" style="26" customWidth="1"/>
    <col min="5" max="5" width="28.7265625" style="26" customWidth="1"/>
    <col min="6" max="6" width="27.1796875" style="26" customWidth="1"/>
    <col min="7" max="7" width="27.81640625" style="26" customWidth="1"/>
    <col min="8" max="10" width="9.1796875" style="26"/>
    <col min="11" max="11" width="37.81640625" style="26" customWidth="1"/>
    <col min="12" max="16384" width="9.1796875" style="26"/>
  </cols>
  <sheetData>
    <row r="1" spans="1:17" ht="70.5" customHeight="1">
      <c r="A1" s="315" t="s">
        <v>61</v>
      </c>
      <c r="B1" s="315"/>
      <c r="C1" s="315"/>
      <c r="D1" s="315"/>
      <c r="E1" s="315"/>
      <c r="F1" s="315"/>
      <c r="G1" s="315"/>
      <c r="H1" s="44"/>
      <c r="I1" s="44"/>
      <c r="J1" s="44"/>
      <c r="K1" s="47"/>
      <c r="L1" s="47"/>
      <c r="M1" s="47"/>
      <c r="N1" s="47"/>
      <c r="O1" s="47"/>
      <c r="P1" s="47"/>
      <c r="Q1" s="47"/>
    </row>
    <row r="2" spans="1:17">
      <c r="A2" s="8" t="s">
        <v>57</v>
      </c>
      <c r="B2" s="8"/>
      <c r="C2" s="8"/>
      <c r="D2" s="8"/>
      <c r="E2" s="8"/>
      <c r="F2" s="8"/>
      <c r="G2" s="8"/>
      <c r="H2" s="8"/>
      <c r="I2" s="8"/>
    </row>
    <row r="3" spans="1:17">
      <c r="A3" s="8"/>
      <c r="B3" s="143" t="s">
        <v>85</v>
      </c>
      <c r="C3" s="8"/>
      <c r="D3" s="8"/>
      <c r="E3" s="8"/>
      <c r="F3" s="8"/>
      <c r="G3" s="8"/>
      <c r="H3" s="8"/>
      <c r="I3" s="8"/>
    </row>
    <row r="4" spans="1:17" ht="30" customHeight="1">
      <c r="A4" s="8"/>
      <c r="B4" s="317" t="s">
        <v>83</v>
      </c>
      <c r="C4" s="317"/>
      <c r="D4" s="317"/>
      <c r="E4" s="317"/>
      <c r="F4" s="317"/>
      <c r="G4" s="317"/>
      <c r="H4" s="8"/>
      <c r="I4" s="8"/>
    </row>
    <row r="5" spans="1:17" ht="21.75" customHeight="1">
      <c r="A5" s="8"/>
      <c r="B5" s="143" t="s">
        <v>86</v>
      </c>
      <c r="C5" s="269"/>
      <c r="D5" s="269"/>
      <c r="E5" s="269"/>
      <c r="F5" s="269"/>
      <c r="G5" s="269"/>
      <c r="H5" s="8"/>
      <c r="I5" s="8"/>
    </row>
    <row r="6" spans="1:17" ht="38.25" customHeight="1">
      <c r="A6" s="8"/>
      <c r="B6" s="318" t="s">
        <v>175</v>
      </c>
      <c r="C6" s="318"/>
      <c r="D6" s="318"/>
      <c r="E6" s="318"/>
      <c r="F6" s="318"/>
      <c r="G6" s="318"/>
      <c r="H6" s="8"/>
      <c r="I6" s="8"/>
    </row>
    <row r="7" spans="1:17" ht="30.75" customHeight="1">
      <c r="A7" s="8"/>
      <c r="B7" s="317" t="s">
        <v>105</v>
      </c>
      <c r="C7" s="317"/>
      <c r="D7" s="317"/>
      <c r="E7" s="317"/>
      <c r="F7" s="317"/>
      <c r="G7" s="317"/>
      <c r="H7" s="8"/>
      <c r="I7" s="8"/>
    </row>
    <row r="8" spans="1:17">
      <c r="A8" s="8"/>
      <c r="B8" s="142"/>
      <c r="C8" s="142"/>
      <c r="D8" s="142"/>
      <c r="E8" s="142"/>
      <c r="F8" s="142"/>
      <c r="G8" s="142"/>
      <c r="H8" s="8"/>
      <c r="I8" s="8"/>
    </row>
    <row r="9" spans="1:17">
      <c r="A9" s="8"/>
      <c r="B9" s="8"/>
      <c r="C9" s="8"/>
      <c r="D9" s="8"/>
      <c r="E9" s="8"/>
      <c r="F9" s="8"/>
      <c r="G9" s="8"/>
      <c r="H9" s="8"/>
      <c r="I9" s="8"/>
    </row>
    <row r="10" spans="1:17">
      <c r="A10" s="8"/>
      <c r="B10" s="8"/>
      <c r="C10" s="8"/>
      <c r="D10" s="8"/>
      <c r="E10" s="8"/>
      <c r="F10" s="8"/>
      <c r="G10" s="8"/>
      <c r="H10" s="8"/>
      <c r="I10" s="8"/>
    </row>
    <row r="11" spans="1:17">
      <c r="A11" s="8"/>
      <c r="B11" s="8"/>
      <c r="C11" s="8"/>
      <c r="D11" s="8"/>
      <c r="E11" s="8"/>
      <c r="F11" s="8"/>
      <c r="G11" s="8"/>
      <c r="H11" s="8"/>
      <c r="I11" s="8"/>
    </row>
    <row r="12" spans="1:17">
      <c r="A12" s="8"/>
      <c r="B12" s="8"/>
      <c r="C12" s="8"/>
      <c r="D12" s="8"/>
      <c r="E12" s="8"/>
      <c r="F12" s="8"/>
      <c r="G12" s="8"/>
      <c r="H12" s="8"/>
      <c r="I12" s="8"/>
    </row>
    <row r="13" spans="1:17">
      <c r="A13" s="8"/>
      <c r="B13" s="8"/>
      <c r="C13" s="8"/>
      <c r="D13" s="8"/>
      <c r="E13" s="8"/>
      <c r="F13" s="8"/>
      <c r="G13" s="8"/>
      <c r="H13" s="8"/>
      <c r="I13" s="8"/>
    </row>
    <row r="14" spans="1:17">
      <c r="A14" s="8"/>
      <c r="B14" s="8"/>
      <c r="C14" s="8"/>
      <c r="D14" s="8"/>
      <c r="E14" s="8"/>
      <c r="F14" s="8"/>
      <c r="G14" s="8"/>
      <c r="H14" s="8"/>
      <c r="I14" s="8"/>
    </row>
    <row r="15" spans="1:17" ht="15" customHeight="1">
      <c r="A15" s="8"/>
      <c r="B15" s="8"/>
      <c r="C15" s="8"/>
      <c r="D15" s="8"/>
      <c r="E15" s="8"/>
      <c r="F15" s="8"/>
      <c r="G15" s="8"/>
      <c r="H15" s="8"/>
      <c r="I15" s="8"/>
    </row>
    <row r="16" spans="1:17">
      <c r="A16" s="8"/>
      <c r="B16" s="143" t="s">
        <v>87</v>
      </c>
      <c r="C16" s="8"/>
      <c r="D16" s="8"/>
      <c r="E16" s="8"/>
      <c r="F16" s="8"/>
      <c r="G16" s="8"/>
      <c r="H16" s="8"/>
      <c r="I16" s="8"/>
    </row>
    <row r="17" spans="1:9" ht="30.75" customHeight="1">
      <c r="A17" s="8"/>
      <c r="B17" s="319" t="s">
        <v>59</v>
      </c>
      <c r="C17" s="319"/>
      <c r="D17" s="145"/>
      <c r="E17" s="145"/>
      <c r="F17" s="319" t="s">
        <v>84</v>
      </c>
      <c r="G17" s="319"/>
      <c r="H17" s="8"/>
      <c r="I17" s="8"/>
    </row>
    <row r="18" spans="1:9" ht="24" customHeight="1">
      <c r="A18" s="8"/>
      <c r="B18" s="143" t="s">
        <v>88</v>
      </c>
      <c r="C18" s="145"/>
      <c r="D18" s="145"/>
      <c r="E18" s="145"/>
      <c r="F18" s="145"/>
      <c r="G18" s="145"/>
      <c r="H18" s="8"/>
      <c r="I18" s="8"/>
    </row>
    <row r="19" spans="1:9" ht="30" customHeight="1">
      <c r="A19" s="8"/>
      <c r="B19" s="320" t="s">
        <v>176</v>
      </c>
      <c r="C19" s="320"/>
      <c r="D19" s="320"/>
      <c r="E19" s="320"/>
      <c r="F19" s="320"/>
      <c r="G19" s="320"/>
      <c r="H19" s="8"/>
      <c r="I19" s="8"/>
    </row>
    <row r="20" spans="1:9" s="139" customFormat="1" ht="17.25" customHeight="1">
      <c r="A20" s="138"/>
      <c r="I20" s="138"/>
    </row>
    <row r="21" spans="1:9" s="139" customFormat="1" ht="15" customHeight="1">
      <c r="A21" s="138"/>
      <c r="B21" s="322" t="s">
        <v>177</v>
      </c>
      <c r="C21" s="322"/>
      <c r="D21" s="322"/>
      <c r="E21" s="322"/>
      <c r="F21" s="322"/>
      <c r="G21" s="322"/>
      <c r="H21" s="144"/>
      <c r="I21" s="138"/>
    </row>
    <row r="22" spans="1:9" s="139" customFormat="1" ht="30.75" customHeight="1">
      <c r="A22" s="138"/>
      <c r="I22" s="138"/>
    </row>
    <row r="23" spans="1:9" s="139" customFormat="1" ht="30.75" customHeight="1">
      <c r="A23" s="138"/>
      <c r="I23" s="138"/>
    </row>
    <row r="24" spans="1:9" s="139" customFormat="1" ht="30.75" customHeight="1">
      <c r="A24" s="138"/>
      <c r="I24" s="138"/>
    </row>
    <row r="25" spans="1:9" s="139" customFormat="1" ht="30.75" customHeight="1">
      <c r="A25" s="138"/>
      <c r="I25" s="138"/>
    </row>
    <row r="26" spans="1:9" s="139" customFormat="1" ht="30.75" customHeight="1">
      <c r="A26" s="138"/>
      <c r="I26" s="138"/>
    </row>
    <row r="27" spans="1:9" s="139" customFormat="1" ht="30.75" customHeight="1">
      <c r="A27" s="138"/>
      <c r="I27" s="138"/>
    </row>
    <row r="28" spans="1:9" s="139" customFormat="1" ht="30.75" customHeight="1">
      <c r="A28" s="138"/>
      <c r="I28" s="138"/>
    </row>
    <row r="29" spans="1:9" s="139" customFormat="1" ht="30.75" customHeight="1">
      <c r="A29" s="138"/>
      <c r="I29" s="138"/>
    </row>
    <row r="30" spans="1:9" s="139" customFormat="1" ht="30.75" customHeight="1">
      <c r="A30" s="138"/>
      <c r="I30" s="138"/>
    </row>
    <row r="31" spans="1:9" s="139" customFormat="1" ht="30.75" customHeight="1">
      <c r="A31" s="138"/>
      <c r="I31" s="138"/>
    </row>
    <row r="32" spans="1:9" s="139" customFormat="1" ht="30.75" customHeight="1">
      <c r="A32" s="138"/>
      <c r="I32" s="138"/>
    </row>
    <row r="33" spans="1:12" s="139" customFormat="1" ht="30.75" customHeight="1">
      <c r="A33" s="138"/>
      <c r="I33" s="138"/>
    </row>
    <row r="34" spans="1:12" s="139" customFormat="1" ht="30.75" customHeight="1">
      <c r="I34" s="138"/>
    </row>
    <row r="35" spans="1:12" ht="24" customHeight="1">
      <c r="A35" s="8"/>
      <c r="B35" s="42" t="s">
        <v>81</v>
      </c>
      <c r="C35" s="8"/>
      <c r="D35" s="8"/>
      <c r="E35" s="8"/>
      <c r="F35" s="8"/>
      <c r="H35" s="8"/>
      <c r="I35" s="8"/>
      <c r="L35" s="37"/>
    </row>
    <row r="36" spans="1:12" ht="19.5" customHeight="1">
      <c r="A36" s="8"/>
      <c r="B36" s="307" t="s">
        <v>63</v>
      </c>
      <c r="C36" s="308"/>
      <c r="D36" s="308"/>
      <c r="E36" s="308"/>
      <c r="F36" s="308"/>
      <c r="H36" s="8"/>
      <c r="I36" s="8"/>
      <c r="L36" s="37"/>
    </row>
    <row r="37" spans="1:12" ht="15" customHeight="1">
      <c r="A37" s="8"/>
      <c r="B37" s="316" t="s">
        <v>64</v>
      </c>
      <c r="C37" s="316"/>
      <c r="D37" s="316"/>
      <c r="E37" s="316"/>
      <c r="F37" s="316"/>
      <c r="G37" s="112" t="s">
        <v>58</v>
      </c>
      <c r="H37" s="8"/>
      <c r="I37" s="8"/>
      <c r="L37" s="37"/>
    </row>
    <row r="38" spans="1:12" ht="15" customHeight="1">
      <c r="A38" s="8"/>
      <c r="B38" s="307" t="s">
        <v>65</v>
      </c>
      <c r="C38" s="308"/>
      <c r="D38" s="308"/>
      <c r="E38" s="308"/>
      <c r="F38" s="308"/>
      <c r="G38" s="321" t="s">
        <v>59</v>
      </c>
      <c r="H38" s="8"/>
      <c r="I38" s="8"/>
    </row>
    <row r="39" spans="1:12" ht="22.5" customHeight="1">
      <c r="A39" s="8"/>
      <c r="B39" s="42" t="s">
        <v>75</v>
      </c>
      <c r="C39" s="34"/>
      <c r="D39" s="31"/>
      <c r="E39" s="31"/>
      <c r="F39" s="31"/>
      <c r="G39" s="321"/>
      <c r="H39" s="8"/>
      <c r="I39" s="8"/>
    </row>
    <row r="40" spans="1:12" ht="21.75" customHeight="1">
      <c r="A40" s="8"/>
      <c r="B40" s="314" t="s">
        <v>67</v>
      </c>
      <c r="C40" s="310"/>
      <c r="D40" s="310"/>
      <c r="E40" s="310"/>
      <c r="F40" s="310"/>
      <c r="G40" s="321"/>
      <c r="H40" s="8"/>
      <c r="I40" s="8"/>
    </row>
    <row r="41" spans="1:12" ht="15" customHeight="1">
      <c r="A41" s="8"/>
      <c r="B41" s="314" t="s">
        <v>66</v>
      </c>
      <c r="C41" s="314"/>
      <c r="D41" s="314"/>
      <c r="E41" s="314"/>
      <c r="F41" s="314"/>
      <c r="G41" s="321"/>
      <c r="H41" s="8"/>
      <c r="I41" s="8"/>
    </row>
    <row r="42" spans="1:12" ht="22.5" customHeight="1">
      <c r="A42" s="8"/>
      <c r="B42" s="309" t="s">
        <v>68</v>
      </c>
      <c r="C42" s="309"/>
      <c r="D42" s="309"/>
      <c r="E42" s="309"/>
      <c r="F42" s="309"/>
      <c r="G42" s="270"/>
      <c r="H42" s="8"/>
      <c r="I42" s="8"/>
    </row>
    <row r="43" spans="1:12">
      <c r="A43" s="8"/>
      <c r="B43" s="309" t="s">
        <v>69</v>
      </c>
      <c r="C43" s="310"/>
      <c r="D43" s="310"/>
      <c r="E43" s="310"/>
      <c r="F43" s="310"/>
      <c r="G43" s="270"/>
      <c r="H43" s="8"/>
      <c r="I43" s="8"/>
    </row>
    <row r="44" spans="1:12" ht="22.5" customHeight="1">
      <c r="A44" s="8"/>
      <c r="B44" s="42" t="s">
        <v>76</v>
      </c>
      <c r="C44" s="34"/>
      <c r="D44" s="31"/>
      <c r="E44" s="31"/>
      <c r="F44" s="31"/>
      <c r="G44" s="137" t="s">
        <v>62</v>
      </c>
      <c r="H44" s="8"/>
      <c r="I44" s="8"/>
    </row>
    <row r="45" spans="1:12">
      <c r="A45" s="8"/>
      <c r="B45" s="314" t="s">
        <v>104</v>
      </c>
      <c r="C45" s="311"/>
      <c r="D45" s="311"/>
      <c r="E45" s="311"/>
      <c r="F45" s="311"/>
      <c r="G45" s="136"/>
      <c r="H45" s="8"/>
      <c r="I45" s="8"/>
    </row>
    <row r="46" spans="1:12">
      <c r="A46" s="8"/>
      <c r="B46" s="309" t="s">
        <v>70</v>
      </c>
      <c r="C46" s="311"/>
      <c r="D46" s="311"/>
      <c r="E46" s="311"/>
      <c r="F46" s="311"/>
      <c r="G46" s="136"/>
      <c r="H46" s="8"/>
      <c r="I46" s="8"/>
    </row>
    <row r="47" spans="1:12">
      <c r="A47" s="8"/>
      <c r="B47" s="309" t="s">
        <v>71</v>
      </c>
      <c r="C47" s="311"/>
      <c r="D47" s="311"/>
      <c r="E47" s="311"/>
      <c r="F47" s="311"/>
      <c r="G47" s="136"/>
      <c r="H47" s="8"/>
      <c r="I47" s="8"/>
    </row>
    <row r="48" spans="1:12" ht="22.5" customHeight="1">
      <c r="A48" s="8"/>
      <c r="B48" s="114" t="s">
        <v>77</v>
      </c>
      <c r="C48" s="34"/>
      <c r="D48" s="31"/>
      <c r="E48" s="31"/>
      <c r="F48" s="31"/>
      <c r="G48" s="136"/>
      <c r="H48" s="8"/>
      <c r="I48" s="8"/>
    </row>
    <row r="49" spans="1:9" ht="24" customHeight="1">
      <c r="A49" s="8"/>
      <c r="B49" s="309" t="s">
        <v>72</v>
      </c>
      <c r="C49" s="311"/>
      <c r="D49" s="311"/>
      <c r="E49" s="311"/>
      <c r="F49" s="311"/>
      <c r="G49" s="136"/>
      <c r="H49" s="8"/>
      <c r="I49" s="8"/>
    </row>
    <row r="50" spans="1:9" ht="22.5" customHeight="1">
      <c r="A50" s="8"/>
      <c r="B50" s="312" t="s">
        <v>80</v>
      </c>
      <c r="C50" s="312"/>
      <c r="D50" s="312"/>
      <c r="E50" s="312"/>
      <c r="F50" s="312"/>
      <c r="G50" s="8"/>
      <c r="H50" s="8"/>
      <c r="I50" s="8"/>
    </row>
    <row r="51" spans="1:9">
      <c r="A51" s="8"/>
      <c r="B51" s="313" t="s">
        <v>79</v>
      </c>
      <c r="C51" s="313"/>
      <c r="D51" s="313"/>
      <c r="E51" s="313"/>
      <c r="F51" s="313"/>
      <c r="G51" s="8"/>
      <c r="H51" s="8"/>
      <c r="I51" s="8"/>
    </row>
    <row r="52" spans="1:9" ht="15" customHeight="1">
      <c r="A52" s="8"/>
      <c r="B52" s="42" t="s">
        <v>60</v>
      </c>
      <c r="C52" s="34"/>
      <c r="D52" s="31"/>
      <c r="E52" s="31"/>
      <c r="F52" s="31"/>
      <c r="G52" s="8"/>
      <c r="H52" s="8"/>
      <c r="I52" s="8"/>
    </row>
    <row r="53" spans="1:9">
      <c r="A53" s="8"/>
      <c r="B53" s="45" t="s">
        <v>73</v>
      </c>
      <c r="D53" s="31"/>
      <c r="E53" s="43"/>
      <c r="F53" s="31"/>
      <c r="G53" s="8"/>
      <c r="H53" s="8"/>
      <c r="I53" s="8"/>
    </row>
    <row r="54" spans="1:9">
      <c r="A54" s="8"/>
      <c r="B54" s="45" t="s">
        <v>74</v>
      </c>
      <c r="D54" s="31"/>
      <c r="E54" s="43"/>
      <c r="F54" s="31"/>
      <c r="G54" s="8"/>
      <c r="H54" s="8"/>
      <c r="I54" s="8"/>
    </row>
    <row r="55" spans="1:9">
      <c r="A55" s="8"/>
      <c r="B55" s="8"/>
      <c r="C55" s="8"/>
      <c r="D55" s="8"/>
      <c r="E55" s="8"/>
      <c r="F55" s="8"/>
      <c r="G55" s="8"/>
      <c r="H55" s="8"/>
      <c r="I55" s="8"/>
    </row>
    <row r="56" spans="1:9" ht="36.75" customHeight="1">
      <c r="A56" s="68"/>
      <c r="B56" s="68"/>
      <c r="C56" s="68"/>
      <c r="D56" s="68"/>
      <c r="E56" s="68"/>
      <c r="F56" s="68"/>
      <c r="G56" s="68"/>
      <c r="H56" s="8"/>
      <c r="I56" s="8"/>
    </row>
    <row r="57" spans="1:9">
      <c r="A57" s="68"/>
      <c r="B57" s="68"/>
      <c r="C57" s="68"/>
      <c r="D57" s="68"/>
      <c r="E57" s="68"/>
      <c r="F57" s="68"/>
      <c r="G57" s="68"/>
      <c r="H57" s="8"/>
      <c r="I57" s="8"/>
    </row>
    <row r="58" spans="1:9" s="48" customFormat="1">
      <c r="A58" s="68"/>
      <c r="B58" s="68"/>
      <c r="C58" s="68"/>
      <c r="D58" s="68"/>
      <c r="E58" s="68"/>
      <c r="F58" s="68"/>
      <c r="G58" s="68"/>
      <c r="H58" s="30"/>
      <c r="I58" s="30"/>
    </row>
    <row r="59" spans="1:9">
      <c r="A59" s="48"/>
      <c r="B59" s="30"/>
      <c r="C59" s="30"/>
      <c r="D59" s="30"/>
      <c r="E59" s="30"/>
      <c r="F59" s="30"/>
      <c r="G59" s="30"/>
      <c r="H59" s="8"/>
      <c r="I59" s="8"/>
    </row>
    <row r="60" spans="1:9">
      <c r="A60" s="8"/>
      <c r="B60" s="8"/>
      <c r="C60" s="8"/>
      <c r="D60" s="8"/>
      <c r="E60" s="8"/>
      <c r="F60" s="8"/>
      <c r="G60" s="8"/>
      <c r="H60" s="8"/>
    </row>
    <row r="61" spans="1:9">
      <c r="A61" s="8"/>
      <c r="B61" s="8"/>
      <c r="C61" s="8"/>
      <c r="D61" s="8"/>
      <c r="E61" s="8"/>
      <c r="F61" s="8"/>
      <c r="G61" s="8"/>
      <c r="H61" s="8"/>
    </row>
    <row r="62" spans="1:9">
      <c r="A62" s="8"/>
      <c r="B62" s="8"/>
      <c r="C62" s="8"/>
      <c r="D62" s="8"/>
      <c r="E62" s="8"/>
      <c r="F62" s="8"/>
      <c r="G62" s="8"/>
      <c r="H62" s="8"/>
    </row>
    <row r="63" spans="1:9">
      <c r="A63" s="8"/>
      <c r="B63" s="8"/>
      <c r="C63" s="8"/>
      <c r="D63" s="8"/>
      <c r="E63" s="8"/>
      <c r="F63" s="8"/>
      <c r="G63" s="8"/>
      <c r="H63" s="8"/>
    </row>
    <row r="64" spans="1:9">
      <c r="A64" s="8"/>
      <c r="G64" s="8"/>
      <c r="H64" s="8"/>
    </row>
    <row r="66" spans="5:5">
      <c r="E66" s="47"/>
    </row>
    <row r="67" spans="5:5">
      <c r="E67" s="46"/>
    </row>
    <row r="68" spans="5:5">
      <c r="E68" s="306"/>
    </row>
    <row r="69" spans="5:5">
      <c r="E69" s="306"/>
    </row>
    <row r="70" spans="5:5">
      <c r="E70" s="306"/>
    </row>
    <row r="71" spans="5:5">
      <c r="E71" s="306"/>
    </row>
    <row r="72" spans="5:5">
      <c r="E72" s="306"/>
    </row>
    <row r="73" spans="5:5">
      <c r="E73" s="306"/>
    </row>
    <row r="74" spans="5:5">
      <c r="E74" s="306"/>
    </row>
    <row r="75" spans="5:5">
      <c r="E75" s="306"/>
    </row>
    <row r="76" spans="5:5">
      <c r="E76" s="306"/>
    </row>
    <row r="77" spans="5:5">
      <c r="E77" s="47"/>
    </row>
  </sheetData>
  <sheetProtection algorithmName="SHA-512" hashValue="S3LRkAg8MtX8E5624gX9uCLZ7TAXPacC+12sSU8kZAKslzUhGE7Ze34cDb/SD9vuANGhRNAUPySrssNer7Mb8A==" saltValue="6kDp2SWkA26OZ7cDH+PoCQ==" spinCount="100000" sheet="1" selectLockedCells="1" selectUnlockedCells="1"/>
  <mergeCells count="24">
    <mergeCell ref="A1:G1"/>
    <mergeCell ref="B36:F36"/>
    <mergeCell ref="E68:E71"/>
    <mergeCell ref="B37:F37"/>
    <mergeCell ref="B4:G4"/>
    <mergeCell ref="B6:G6"/>
    <mergeCell ref="B7:G7"/>
    <mergeCell ref="B17:C17"/>
    <mergeCell ref="F17:G17"/>
    <mergeCell ref="B19:G19"/>
    <mergeCell ref="G38:G41"/>
    <mergeCell ref="B21:G21"/>
    <mergeCell ref="E72:E76"/>
    <mergeCell ref="B38:F38"/>
    <mergeCell ref="B43:F43"/>
    <mergeCell ref="B47:F47"/>
    <mergeCell ref="B49:F49"/>
    <mergeCell ref="B50:F50"/>
    <mergeCell ref="B51:F51"/>
    <mergeCell ref="B40:F40"/>
    <mergeCell ref="B41:F41"/>
    <mergeCell ref="B42:F42"/>
    <mergeCell ref="B45:F45"/>
    <mergeCell ref="B46:F46"/>
  </mergeCells>
  <hyperlinks>
    <hyperlink ref="B21" location="' 1 - Annual Cash Budget'!A1" display="READY, SET, GO - Lets get started, click on the tab second to the left named  '1 - Annual Cash Budget'" xr:uid="{00000000-0004-0000-0000-000000000000}"/>
  </hyperlinks>
  <pageMargins left="0.7" right="0.7" top="0.75" bottom="0.75" header="0.3" footer="0.3"/>
  <pageSetup paperSize="9" scale="5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T93"/>
  <sheetViews>
    <sheetView showGridLines="0" showZeros="0" topLeftCell="A3" zoomScale="112" zoomScaleNormal="112" zoomScaleSheetLayoutView="125" workbookViewId="0">
      <selection activeCell="L37" sqref="L37"/>
    </sheetView>
  </sheetViews>
  <sheetFormatPr defaultColWidth="9.1796875" defaultRowHeight="14.5"/>
  <cols>
    <col min="1" max="1" width="10.1796875" style="2" customWidth="1"/>
    <col min="2" max="2" width="1.54296875" style="2" customWidth="1"/>
    <col min="3" max="3" width="2.81640625" style="2" customWidth="1"/>
    <col min="4" max="4" width="2.54296875" style="2" customWidth="1"/>
    <col min="5" max="5" width="2.26953125" style="2" customWidth="1"/>
    <col min="6" max="6" width="6.1796875" style="2" customWidth="1"/>
    <col min="7" max="7" width="19.7265625" style="2" bestFit="1" customWidth="1"/>
    <col min="8" max="8" width="5" style="2" customWidth="1"/>
    <col min="9" max="9" width="6.81640625" style="2" customWidth="1"/>
    <col min="10" max="10" width="8.54296875" style="2" customWidth="1"/>
    <col min="11" max="11" width="16.54296875" style="2" bestFit="1" customWidth="1"/>
    <col min="12" max="12" width="37.453125" style="2" customWidth="1"/>
    <col min="13" max="16384" width="9.1796875" style="2"/>
  </cols>
  <sheetData>
    <row r="1" spans="1:20" ht="30" customHeight="1">
      <c r="A1" s="49" t="s">
        <v>111</v>
      </c>
      <c r="B1" s="50"/>
      <c r="C1" s="50"/>
      <c r="D1" s="50"/>
      <c r="E1" s="50"/>
      <c r="F1" s="50"/>
      <c r="G1" s="50"/>
      <c r="H1" s="50"/>
      <c r="I1" s="324"/>
      <c r="J1" s="324"/>
      <c r="K1" s="324"/>
      <c r="L1" s="324"/>
      <c r="M1" s="26"/>
      <c r="N1" s="26"/>
      <c r="O1" s="26"/>
      <c r="P1" s="26"/>
      <c r="Q1" s="26"/>
      <c r="R1" s="26"/>
      <c r="S1" s="26"/>
      <c r="T1" s="26"/>
    </row>
    <row r="2" spans="1:20" ht="26.25" customHeight="1">
      <c r="A2" s="325" t="s">
        <v>178</v>
      </c>
      <c r="B2" s="326"/>
      <c r="C2" s="326"/>
      <c r="D2" s="326"/>
      <c r="E2" s="326"/>
      <c r="F2" s="326"/>
      <c r="G2" s="326"/>
      <c r="H2" s="326"/>
      <c r="I2" s="326"/>
      <c r="J2" s="326"/>
      <c r="K2" s="326"/>
      <c r="L2" s="326"/>
      <c r="M2" s="26"/>
      <c r="N2" s="26"/>
      <c r="O2" s="26"/>
      <c r="P2" s="26"/>
      <c r="Q2" s="26"/>
      <c r="R2" s="26"/>
      <c r="S2" s="26"/>
      <c r="T2" s="26"/>
    </row>
    <row r="3" spans="1:20" ht="23.25" customHeight="1">
      <c r="A3" s="299" t="s">
        <v>0</v>
      </c>
      <c r="B3" s="347"/>
      <c r="C3" s="347"/>
      <c r="D3" s="347"/>
      <c r="E3" s="347"/>
      <c r="F3" s="347"/>
      <c r="G3" s="347"/>
      <c r="H3" s="347"/>
      <c r="I3" s="347"/>
      <c r="J3" s="347"/>
      <c r="K3" s="300" t="s">
        <v>1</v>
      </c>
      <c r="L3" s="70"/>
      <c r="M3" s="26"/>
      <c r="N3" s="26"/>
      <c r="O3" s="26"/>
      <c r="P3" s="26"/>
      <c r="Q3" s="26"/>
      <c r="R3" s="26"/>
      <c r="S3" s="26"/>
      <c r="T3" s="26"/>
    </row>
    <row r="4" spans="1:20" s="4" customFormat="1" ht="43.5" customHeight="1">
      <c r="A4" s="348" t="s">
        <v>211</v>
      </c>
      <c r="B4" s="349"/>
      <c r="C4" s="349"/>
      <c r="D4" s="349"/>
      <c r="E4" s="349"/>
      <c r="F4" s="349"/>
      <c r="G4" s="349"/>
      <c r="H4" s="349"/>
      <c r="I4" s="349"/>
      <c r="J4" s="349"/>
      <c r="K4" s="349"/>
      <c r="L4" s="350"/>
      <c r="M4" s="48"/>
      <c r="N4" s="48"/>
      <c r="O4" s="48"/>
      <c r="P4" s="48"/>
      <c r="Q4" s="48"/>
      <c r="R4" s="48"/>
      <c r="S4" s="48"/>
      <c r="T4" s="48"/>
    </row>
    <row r="5" spans="1:20" ht="32.25" customHeight="1">
      <c r="A5" s="53" t="s">
        <v>97</v>
      </c>
      <c r="B5" s="54"/>
      <c r="C5" s="51"/>
      <c r="D5" s="51"/>
      <c r="E5" s="51"/>
      <c r="F5" s="51"/>
      <c r="G5" s="52"/>
      <c r="H5" s="351" t="s">
        <v>34</v>
      </c>
      <c r="I5" s="352"/>
      <c r="J5" s="353"/>
      <c r="K5" s="285" t="s">
        <v>6</v>
      </c>
      <c r="L5" s="286" t="s">
        <v>7</v>
      </c>
      <c r="M5" s="26"/>
      <c r="N5" s="26"/>
      <c r="O5" s="26"/>
      <c r="P5" s="26"/>
      <c r="Q5" s="26"/>
      <c r="R5" s="26"/>
      <c r="S5" s="26"/>
      <c r="T5" s="26"/>
    </row>
    <row r="6" spans="1:20" s="5" customFormat="1" ht="20.149999999999999" customHeight="1">
      <c r="A6" s="337" t="s">
        <v>8</v>
      </c>
      <c r="B6" s="338"/>
      <c r="C6" s="338"/>
      <c r="D6" s="338"/>
      <c r="E6" s="338"/>
      <c r="F6" s="338"/>
      <c r="G6" s="339"/>
      <c r="H6" s="332"/>
      <c r="I6" s="333"/>
      <c r="J6" s="83" t="s">
        <v>32</v>
      </c>
      <c r="K6" s="298">
        <f>IF(ISERROR(H6*G56),"",H6*G56)</f>
        <v>0</v>
      </c>
      <c r="L6" s="294"/>
      <c r="M6" s="139"/>
      <c r="N6" s="139"/>
      <c r="O6" s="139"/>
      <c r="P6" s="139"/>
      <c r="Q6" s="139"/>
      <c r="R6" s="139"/>
      <c r="S6" s="139"/>
      <c r="T6" s="139"/>
    </row>
    <row r="7" spans="1:20" s="5" customFormat="1" ht="20.149999999999999" customHeight="1">
      <c r="A7" s="334" t="s">
        <v>9</v>
      </c>
      <c r="B7" s="335"/>
      <c r="C7" s="335"/>
      <c r="D7" s="335"/>
      <c r="E7" s="335"/>
      <c r="F7" s="335"/>
      <c r="G7" s="336"/>
      <c r="H7" s="332"/>
      <c r="I7" s="333"/>
      <c r="J7" s="83" t="s">
        <v>30</v>
      </c>
      <c r="K7" s="298">
        <f>IF(ISERROR(H7*G57),"",H7*G57)</f>
        <v>0</v>
      </c>
      <c r="L7" s="84"/>
      <c r="M7" s="139"/>
      <c r="N7" s="139"/>
      <c r="O7" s="139"/>
      <c r="P7" s="139"/>
      <c r="Q7" s="139"/>
      <c r="R7" s="139"/>
      <c r="S7" s="139"/>
      <c r="T7" s="139"/>
    </row>
    <row r="8" spans="1:20" s="5" customFormat="1" ht="20.149999999999999" customHeight="1">
      <c r="A8" s="337" t="s">
        <v>206</v>
      </c>
      <c r="B8" s="338"/>
      <c r="C8" s="338"/>
      <c r="D8" s="338"/>
      <c r="E8" s="338"/>
      <c r="F8" s="338"/>
      <c r="G8" s="339"/>
      <c r="H8" s="332"/>
      <c r="I8" s="333"/>
      <c r="J8" s="83" t="s">
        <v>32</v>
      </c>
      <c r="K8" s="298">
        <f>IF(ISERROR(H8*G58),"",H8*G58)</f>
        <v>0</v>
      </c>
      <c r="L8" s="84"/>
      <c r="M8" s="139"/>
      <c r="N8" s="139"/>
      <c r="O8" s="139"/>
      <c r="P8" s="139"/>
      <c r="Q8" s="139"/>
      <c r="R8" s="139"/>
      <c r="S8" s="139"/>
      <c r="T8" s="139"/>
    </row>
    <row r="9" spans="1:20" s="5" customFormat="1" ht="20.149999999999999" customHeight="1">
      <c r="A9" s="337" t="s">
        <v>207</v>
      </c>
      <c r="B9" s="338"/>
      <c r="C9" s="338"/>
      <c r="D9" s="338"/>
      <c r="E9" s="338"/>
      <c r="F9" s="338"/>
      <c r="G9" s="339"/>
      <c r="H9" s="332"/>
      <c r="I9" s="333"/>
      <c r="J9" s="83" t="s">
        <v>32</v>
      </c>
      <c r="K9" s="298">
        <f>IF(ISERROR(H9*G59),"",H9*G59)</f>
        <v>0</v>
      </c>
      <c r="L9" s="84"/>
      <c r="M9" s="139"/>
      <c r="N9" s="139"/>
      <c r="O9" s="139"/>
      <c r="P9" s="139"/>
      <c r="Q9" s="139"/>
      <c r="R9" s="139"/>
      <c r="S9" s="139"/>
      <c r="T9" s="139"/>
    </row>
    <row r="10" spans="1:20" s="5" customFormat="1" ht="20.149999999999999" customHeight="1">
      <c r="A10" s="337" t="s">
        <v>36</v>
      </c>
      <c r="B10" s="338"/>
      <c r="C10" s="338"/>
      <c r="D10" s="338"/>
      <c r="E10" s="338"/>
      <c r="F10" s="338"/>
      <c r="G10" s="339"/>
      <c r="H10" s="332"/>
      <c r="I10" s="333"/>
      <c r="J10" s="83"/>
      <c r="K10" s="298">
        <v>0</v>
      </c>
      <c r="L10" s="295"/>
      <c r="M10" s="139"/>
      <c r="N10" s="139"/>
      <c r="O10" s="139"/>
      <c r="P10" s="139"/>
      <c r="Q10" s="139"/>
      <c r="R10" s="139"/>
      <c r="S10" s="139"/>
      <c r="T10" s="139"/>
    </row>
    <row r="11" spans="1:20" s="5" customFormat="1" ht="20.149999999999999" customHeight="1">
      <c r="A11" s="337" t="s">
        <v>10</v>
      </c>
      <c r="B11" s="338"/>
      <c r="C11" s="338"/>
      <c r="D11" s="338"/>
      <c r="E11" s="338"/>
      <c r="F11" s="338"/>
      <c r="G11" s="339"/>
      <c r="H11" s="332"/>
      <c r="I11" s="333"/>
      <c r="J11" s="83"/>
      <c r="K11" s="298">
        <v>0</v>
      </c>
      <c r="L11" s="84"/>
      <c r="M11" s="139"/>
      <c r="N11" s="139"/>
      <c r="O11" s="139"/>
      <c r="P11" s="139"/>
      <c r="Q11" s="139"/>
      <c r="R11" s="139"/>
      <c r="S11" s="139"/>
      <c r="T11" s="139"/>
    </row>
    <row r="12" spans="1:20" s="5" customFormat="1" ht="20.149999999999999" customHeight="1">
      <c r="A12" s="337" t="s">
        <v>10</v>
      </c>
      <c r="B12" s="338"/>
      <c r="C12" s="338"/>
      <c r="D12" s="338"/>
      <c r="E12" s="338"/>
      <c r="F12" s="338"/>
      <c r="G12" s="339"/>
      <c r="H12" s="332"/>
      <c r="I12" s="333"/>
      <c r="J12" s="83"/>
      <c r="K12" s="298"/>
      <c r="L12" s="84"/>
      <c r="M12" s="139"/>
      <c r="N12" s="139"/>
      <c r="O12" s="139"/>
      <c r="P12" s="139"/>
      <c r="Q12" s="139"/>
      <c r="R12" s="139"/>
      <c r="S12" s="139"/>
      <c r="T12" s="139"/>
    </row>
    <row r="13" spans="1:20" s="5" customFormat="1" ht="20.149999999999999" customHeight="1">
      <c r="A13" s="340" t="s">
        <v>2</v>
      </c>
      <c r="B13" s="341"/>
      <c r="C13" s="341"/>
      <c r="D13" s="341"/>
      <c r="E13" s="341"/>
      <c r="F13" s="341"/>
      <c r="G13" s="341"/>
      <c r="H13" s="341"/>
      <c r="I13" s="341"/>
      <c r="J13" s="342"/>
      <c r="K13" s="247">
        <f>SUM(K6:K12)</f>
        <v>0</v>
      </c>
      <c r="L13" s="248" t="s">
        <v>90</v>
      </c>
      <c r="M13" s="139"/>
      <c r="N13" s="139"/>
      <c r="O13" s="139"/>
      <c r="P13" s="139"/>
      <c r="Q13" s="139"/>
      <c r="R13" s="139"/>
      <c r="S13" s="139"/>
      <c r="T13" s="139"/>
    </row>
    <row r="14" spans="1:20" s="277" customFormat="1" ht="15" customHeight="1">
      <c r="A14" s="346" t="s">
        <v>209</v>
      </c>
      <c r="B14" s="346"/>
      <c r="C14" s="346"/>
      <c r="D14" s="346"/>
      <c r="E14" s="346"/>
      <c r="F14" s="346"/>
      <c r="G14" s="346"/>
      <c r="H14" s="346"/>
      <c r="I14" s="346"/>
      <c r="J14" s="346"/>
      <c r="K14" s="346"/>
      <c r="L14" s="346"/>
      <c r="M14" s="303"/>
      <c r="N14" s="303"/>
      <c r="O14" s="303"/>
      <c r="P14" s="303"/>
      <c r="Q14" s="303"/>
      <c r="R14" s="303"/>
      <c r="S14" s="303"/>
      <c r="T14" s="303"/>
    </row>
    <row r="15" spans="1:20" s="278" customFormat="1" ht="15" customHeight="1">
      <c r="A15" s="346" t="s">
        <v>210</v>
      </c>
      <c r="B15" s="346"/>
      <c r="C15" s="346"/>
      <c r="D15" s="346"/>
      <c r="E15" s="346"/>
      <c r="F15" s="346"/>
      <c r="G15" s="346"/>
      <c r="H15" s="346"/>
      <c r="I15" s="346"/>
      <c r="J15" s="346"/>
      <c r="K15" s="346"/>
      <c r="L15" s="346"/>
      <c r="M15" s="304"/>
      <c r="N15" s="304"/>
      <c r="O15" s="304"/>
      <c r="P15" s="304"/>
      <c r="Q15" s="304"/>
      <c r="R15" s="304"/>
      <c r="S15" s="304"/>
      <c r="T15" s="304"/>
    </row>
    <row r="16" spans="1:20" ht="33.75" customHeight="1">
      <c r="A16" s="55" t="s">
        <v>98</v>
      </c>
      <c r="B16" s="56"/>
      <c r="C16" s="57"/>
      <c r="D16" s="57"/>
      <c r="E16" s="57"/>
      <c r="F16" s="57"/>
      <c r="G16" s="58"/>
      <c r="H16" s="343" t="s">
        <v>34</v>
      </c>
      <c r="I16" s="344"/>
      <c r="J16" s="345"/>
      <c r="K16" s="59" t="s">
        <v>35</v>
      </c>
      <c r="L16" s="249" t="s">
        <v>7</v>
      </c>
      <c r="M16" s="26"/>
      <c r="N16" s="26"/>
      <c r="O16" s="26"/>
      <c r="P16" s="26"/>
      <c r="Q16" s="26"/>
      <c r="R16" s="26"/>
      <c r="S16" s="26"/>
      <c r="T16" s="26"/>
    </row>
    <row r="17" spans="1:20" s="5" customFormat="1" ht="20.149999999999999" customHeight="1">
      <c r="A17" s="331" t="s">
        <v>11</v>
      </c>
      <c r="B17" s="329"/>
      <c r="C17" s="329"/>
      <c r="D17" s="329"/>
      <c r="E17" s="329"/>
      <c r="F17" s="329"/>
      <c r="G17" s="329"/>
      <c r="H17" s="332"/>
      <c r="I17" s="333"/>
      <c r="J17" s="85" t="s">
        <v>29</v>
      </c>
      <c r="K17" s="296">
        <f t="shared" ref="K17:K42" si="0">IF(ISERROR(H17*G63),"",H17*G63)</f>
        <v>0</v>
      </c>
      <c r="L17" s="87"/>
      <c r="M17" s="139"/>
      <c r="N17" s="139"/>
      <c r="O17" s="139"/>
      <c r="P17" s="139"/>
      <c r="Q17" s="139"/>
      <c r="R17" s="139"/>
      <c r="S17" s="139"/>
      <c r="T17" s="139"/>
    </row>
    <row r="18" spans="1:20" s="5" customFormat="1" ht="20.149999999999999" customHeight="1">
      <c r="A18" s="331" t="s">
        <v>12</v>
      </c>
      <c r="B18" s="329"/>
      <c r="C18" s="329"/>
      <c r="D18" s="329"/>
      <c r="E18" s="329"/>
      <c r="F18" s="329"/>
      <c r="G18" s="330"/>
      <c r="H18" s="332"/>
      <c r="I18" s="333"/>
      <c r="J18" s="86" t="s">
        <v>29</v>
      </c>
      <c r="K18" s="297">
        <f t="shared" si="0"/>
        <v>0</v>
      </c>
      <c r="L18" s="208"/>
      <c r="M18" s="139"/>
      <c r="N18" s="139"/>
      <c r="O18" s="139"/>
      <c r="P18" s="139"/>
      <c r="Q18" s="139"/>
      <c r="R18" s="139"/>
      <c r="S18" s="139"/>
      <c r="T18" s="139"/>
    </row>
    <row r="19" spans="1:20" s="5" customFormat="1" ht="20.149999999999999" customHeight="1">
      <c r="A19" s="331" t="s">
        <v>13</v>
      </c>
      <c r="B19" s="329"/>
      <c r="C19" s="329"/>
      <c r="D19" s="329"/>
      <c r="E19" s="329"/>
      <c r="F19" s="329"/>
      <c r="G19" s="330"/>
      <c r="H19" s="332"/>
      <c r="I19" s="333"/>
      <c r="J19" s="83" t="s">
        <v>30</v>
      </c>
      <c r="K19" s="297">
        <f t="shared" si="0"/>
        <v>0</v>
      </c>
      <c r="L19" s="87"/>
      <c r="M19" s="139"/>
      <c r="N19" s="139"/>
      <c r="O19" s="139"/>
      <c r="P19" s="139"/>
      <c r="Q19" s="139"/>
      <c r="R19" s="139"/>
      <c r="S19" s="139"/>
      <c r="T19" s="139"/>
    </row>
    <row r="20" spans="1:20" s="5" customFormat="1" ht="20.149999999999999" customHeight="1">
      <c r="A20" s="331" t="s">
        <v>14</v>
      </c>
      <c r="B20" s="329"/>
      <c r="C20" s="329"/>
      <c r="D20" s="329"/>
      <c r="E20" s="329"/>
      <c r="F20" s="329"/>
      <c r="G20" s="330"/>
      <c r="H20" s="332"/>
      <c r="I20" s="333"/>
      <c r="J20" s="83" t="s">
        <v>31</v>
      </c>
      <c r="K20" s="297">
        <f t="shared" si="0"/>
        <v>0</v>
      </c>
      <c r="L20" s="87"/>
      <c r="M20" s="139"/>
      <c r="N20" s="139"/>
      <c r="O20" s="139"/>
      <c r="P20" s="139"/>
      <c r="Q20" s="139"/>
      <c r="R20" s="139"/>
      <c r="S20" s="139"/>
      <c r="T20" s="139"/>
    </row>
    <row r="21" spans="1:20" s="5" customFormat="1" ht="20.149999999999999" customHeight="1">
      <c r="A21" s="328" t="s">
        <v>106</v>
      </c>
      <c r="B21" s="329"/>
      <c r="C21" s="329"/>
      <c r="D21" s="329"/>
      <c r="E21" s="329"/>
      <c r="F21" s="329"/>
      <c r="G21" s="330"/>
      <c r="H21" s="332"/>
      <c r="I21" s="333"/>
      <c r="J21" s="83" t="s">
        <v>31</v>
      </c>
      <c r="K21" s="297">
        <f t="shared" si="0"/>
        <v>0</v>
      </c>
      <c r="L21" s="87"/>
      <c r="M21" s="139"/>
      <c r="N21" s="139"/>
      <c r="O21" s="139"/>
      <c r="P21" s="139"/>
      <c r="Q21" s="139"/>
      <c r="R21" s="139"/>
      <c r="S21" s="139"/>
      <c r="T21" s="139"/>
    </row>
    <row r="22" spans="1:20" s="5" customFormat="1" ht="20.149999999999999" customHeight="1">
      <c r="A22" s="331" t="s">
        <v>15</v>
      </c>
      <c r="B22" s="329"/>
      <c r="C22" s="329"/>
      <c r="D22" s="329"/>
      <c r="E22" s="329"/>
      <c r="F22" s="329"/>
      <c r="G22" s="330"/>
      <c r="H22" s="332"/>
      <c r="I22" s="333"/>
      <c r="J22" s="83" t="s">
        <v>31</v>
      </c>
      <c r="K22" s="297">
        <f t="shared" si="0"/>
        <v>0</v>
      </c>
      <c r="L22" s="87"/>
      <c r="M22" s="139"/>
      <c r="N22" s="139"/>
      <c r="O22" s="139"/>
      <c r="P22" s="139"/>
      <c r="Q22" s="139"/>
      <c r="R22" s="139"/>
      <c r="S22" s="139"/>
      <c r="T22" s="139"/>
    </row>
    <row r="23" spans="1:20" s="5" customFormat="1" ht="20.149999999999999" customHeight="1">
      <c r="A23" s="331" t="s">
        <v>16</v>
      </c>
      <c r="B23" s="329"/>
      <c r="C23" s="329"/>
      <c r="D23" s="329"/>
      <c r="E23" s="329"/>
      <c r="F23" s="329"/>
      <c r="G23" s="330"/>
      <c r="H23" s="332"/>
      <c r="I23" s="333"/>
      <c r="J23" s="83" t="s">
        <v>31</v>
      </c>
      <c r="K23" s="297">
        <f t="shared" si="0"/>
        <v>0</v>
      </c>
      <c r="L23" s="87"/>
      <c r="M23" s="139"/>
      <c r="N23" s="139"/>
      <c r="O23" s="139"/>
      <c r="P23" s="139"/>
      <c r="Q23" s="139"/>
      <c r="R23" s="139"/>
      <c r="S23" s="139"/>
      <c r="T23" s="139"/>
    </row>
    <row r="24" spans="1:20" s="5" customFormat="1" ht="20.149999999999999" customHeight="1">
      <c r="A24" s="331" t="s">
        <v>17</v>
      </c>
      <c r="B24" s="329"/>
      <c r="C24" s="329"/>
      <c r="D24" s="329"/>
      <c r="E24" s="329"/>
      <c r="F24" s="329"/>
      <c r="G24" s="330"/>
      <c r="H24" s="332"/>
      <c r="I24" s="333"/>
      <c r="J24" s="83" t="s">
        <v>31</v>
      </c>
      <c r="K24" s="297">
        <f t="shared" si="0"/>
        <v>0</v>
      </c>
      <c r="L24" s="87"/>
      <c r="M24" s="139"/>
      <c r="N24" s="139"/>
      <c r="O24" s="139"/>
      <c r="P24" s="139"/>
      <c r="Q24" s="139"/>
      <c r="R24" s="139"/>
      <c r="S24" s="139"/>
      <c r="T24" s="139"/>
    </row>
    <row r="25" spans="1:20" s="5" customFormat="1" ht="20.149999999999999" customHeight="1">
      <c r="A25" s="331" t="s">
        <v>18</v>
      </c>
      <c r="B25" s="329"/>
      <c r="C25" s="329"/>
      <c r="D25" s="329"/>
      <c r="E25" s="329"/>
      <c r="F25" s="329"/>
      <c r="G25" s="330"/>
      <c r="H25" s="332"/>
      <c r="I25" s="333"/>
      <c r="J25" s="83" t="s">
        <v>32</v>
      </c>
      <c r="K25" s="297">
        <f t="shared" si="0"/>
        <v>0</v>
      </c>
      <c r="L25" s="87"/>
      <c r="M25" s="139"/>
      <c r="N25" s="139"/>
      <c r="O25" s="139"/>
      <c r="P25" s="139"/>
      <c r="Q25" s="139"/>
      <c r="R25" s="139"/>
      <c r="S25" s="139"/>
      <c r="T25" s="139"/>
    </row>
    <row r="26" spans="1:20" s="5" customFormat="1" ht="20.149999999999999" customHeight="1">
      <c r="A26" s="331" t="s">
        <v>19</v>
      </c>
      <c r="B26" s="329"/>
      <c r="C26" s="329"/>
      <c r="D26" s="329"/>
      <c r="E26" s="329"/>
      <c r="F26" s="329"/>
      <c r="G26" s="330"/>
      <c r="H26" s="332"/>
      <c r="I26" s="333"/>
      <c r="J26" s="83" t="s">
        <v>31</v>
      </c>
      <c r="K26" s="297">
        <f t="shared" si="0"/>
        <v>0</v>
      </c>
      <c r="L26" s="87"/>
      <c r="M26" s="139"/>
      <c r="N26" s="139"/>
      <c r="O26" s="139"/>
      <c r="P26" s="139"/>
      <c r="Q26" s="139"/>
      <c r="R26" s="139"/>
      <c r="S26" s="139"/>
      <c r="T26" s="139"/>
    </row>
    <row r="27" spans="1:20" s="5" customFormat="1" ht="20.149999999999999" customHeight="1">
      <c r="A27" s="328" t="s">
        <v>107</v>
      </c>
      <c r="B27" s="329"/>
      <c r="C27" s="329"/>
      <c r="D27" s="329"/>
      <c r="E27" s="329"/>
      <c r="F27" s="329"/>
      <c r="G27" s="330"/>
      <c r="H27" s="332"/>
      <c r="I27" s="333"/>
      <c r="J27" s="83" t="s">
        <v>32</v>
      </c>
      <c r="K27" s="297">
        <f t="shared" si="0"/>
        <v>0</v>
      </c>
      <c r="L27" s="87"/>
      <c r="M27" s="139"/>
      <c r="N27" s="139"/>
      <c r="O27" s="139"/>
      <c r="P27" s="139"/>
      <c r="Q27" s="139"/>
      <c r="R27" s="139"/>
      <c r="S27" s="139"/>
      <c r="T27" s="139"/>
    </row>
    <row r="28" spans="1:20" s="5" customFormat="1" ht="20.149999999999999" customHeight="1">
      <c r="A28" s="331" t="s">
        <v>20</v>
      </c>
      <c r="B28" s="329"/>
      <c r="C28" s="329"/>
      <c r="D28" s="329"/>
      <c r="E28" s="329"/>
      <c r="F28" s="329"/>
      <c r="G28" s="330"/>
      <c r="H28" s="332"/>
      <c r="I28" s="333"/>
      <c r="J28" s="83" t="s">
        <v>29</v>
      </c>
      <c r="K28" s="297">
        <f t="shared" si="0"/>
        <v>0</v>
      </c>
      <c r="L28" s="87"/>
      <c r="M28" s="139"/>
      <c r="N28" s="139"/>
      <c r="O28" s="139"/>
      <c r="P28" s="139"/>
      <c r="Q28" s="139"/>
      <c r="R28" s="139"/>
      <c r="S28" s="139"/>
      <c r="T28" s="139"/>
    </row>
    <row r="29" spans="1:20" s="5" customFormat="1" ht="20.149999999999999" customHeight="1">
      <c r="A29" s="328" t="s">
        <v>108</v>
      </c>
      <c r="B29" s="329"/>
      <c r="C29" s="329"/>
      <c r="D29" s="329"/>
      <c r="E29" s="329"/>
      <c r="F29" s="329"/>
      <c r="G29" s="330"/>
      <c r="H29" s="332"/>
      <c r="I29" s="333"/>
      <c r="J29" s="83" t="s">
        <v>30</v>
      </c>
      <c r="K29" s="297">
        <f t="shared" si="0"/>
        <v>0</v>
      </c>
      <c r="L29" s="87"/>
      <c r="M29" s="139"/>
      <c r="N29" s="139"/>
      <c r="O29" s="139"/>
      <c r="P29" s="139"/>
      <c r="Q29" s="139"/>
      <c r="R29" s="139"/>
      <c r="S29" s="139"/>
      <c r="T29" s="139"/>
    </row>
    <row r="30" spans="1:20" s="5" customFormat="1" ht="20.149999999999999" customHeight="1">
      <c r="A30" s="331" t="s">
        <v>21</v>
      </c>
      <c r="B30" s="329"/>
      <c r="C30" s="329"/>
      <c r="D30" s="329"/>
      <c r="E30" s="329"/>
      <c r="F30" s="329"/>
      <c r="G30" s="330"/>
      <c r="H30" s="332"/>
      <c r="I30" s="333"/>
      <c r="J30" s="83" t="s">
        <v>32</v>
      </c>
      <c r="K30" s="297">
        <f t="shared" si="0"/>
        <v>0</v>
      </c>
      <c r="L30" s="87"/>
      <c r="M30" s="139"/>
      <c r="N30" s="139"/>
      <c r="O30" s="139"/>
      <c r="P30" s="139"/>
      <c r="Q30" s="139"/>
      <c r="R30" s="139"/>
      <c r="S30" s="139"/>
      <c r="T30" s="139"/>
    </row>
    <row r="31" spans="1:20" s="5" customFormat="1" ht="20.149999999999999" customHeight="1">
      <c r="A31" s="331" t="s">
        <v>22</v>
      </c>
      <c r="B31" s="329"/>
      <c r="C31" s="329"/>
      <c r="D31" s="329"/>
      <c r="E31" s="329"/>
      <c r="F31" s="329"/>
      <c r="G31" s="330"/>
      <c r="H31" s="332"/>
      <c r="I31" s="333"/>
      <c r="J31" s="83" t="s">
        <v>32</v>
      </c>
      <c r="K31" s="297">
        <f t="shared" si="0"/>
        <v>0</v>
      </c>
      <c r="L31" s="87"/>
      <c r="M31" s="139"/>
      <c r="N31" s="139"/>
      <c r="O31" s="139"/>
      <c r="P31" s="139"/>
      <c r="Q31" s="139"/>
      <c r="R31" s="139"/>
      <c r="S31" s="139"/>
      <c r="T31" s="139"/>
    </row>
    <row r="32" spans="1:20" s="5" customFormat="1" ht="20.149999999999999" customHeight="1">
      <c r="A32" s="331" t="s">
        <v>23</v>
      </c>
      <c r="B32" s="329"/>
      <c r="C32" s="329"/>
      <c r="D32" s="329"/>
      <c r="E32" s="329"/>
      <c r="F32" s="329"/>
      <c r="G32" s="330"/>
      <c r="H32" s="332"/>
      <c r="I32" s="333"/>
      <c r="J32" s="83" t="s">
        <v>32</v>
      </c>
      <c r="K32" s="297">
        <f t="shared" si="0"/>
        <v>0</v>
      </c>
      <c r="L32" s="87"/>
      <c r="M32" s="139"/>
      <c r="N32" s="139"/>
      <c r="O32" s="139"/>
      <c r="P32" s="139"/>
      <c r="Q32" s="139"/>
      <c r="R32" s="139"/>
      <c r="S32" s="139"/>
      <c r="T32" s="139"/>
    </row>
    <row r="33" spans="1:20" s="5" customFormat="1" ht="20.149999999999999" customHeight="1">
      <c r="A33" s="331" t="s">
        <v>24</v>
      </c>
      <c r="B33" s="329"/>
      <c r="C33" s="329"/>
      <c r="D33" s="329"/>
      <c r="E33" s="329"/>
      <c r="F33" s="329"/>
      <c r="G33" s="330"/>
      <c r="H33" s="332"/>
      <c r="I33" s="333"/>
      <c r="J33" s="83" t="s">
        <v>31</v>
      </c>
      <c r="K33" s="297">
        <f t="shared" si="0"/>
        <v>0</v>
      </c>
      <c r="L33" s="87"/>
      <c r="M33" s="139"/>
      <c r="N33" s="139"/>
      <c r="O33" s="139"/>
      <c r="P33" s="139"/>
      <c r="Q33" s="139"/>
      <c r="R33" s="139"/>
      <c r="S33" s="139"/>
      <c r="T33" s="139"/>
    </row>
    <row r="34" spans="1:20" s="5" customFormat="1" ht="20.149999999999999" customHeight="1">
      <c r="A34" s="328" t="s">
        <v>109</v>
      </c>
      <c r="B34" s="329"/>
      <c r="C34" s="329"/>
      <c r="D34" s="329"/>
      <c r="E34" s="329"/>
      <c r="F34" s="329"/>
      <c r="G34" s="330"/>
      <c r="H34" s="332"/>
      <c r="I34" s="333"/>
      <c r="J34" s="83" t="s">
        <v>32</v>
      </c>
      <c r="K34" s="297">
        <f t="shared" si="0"/>
        <v>0</v>
      </c>
      <c r="L34" s="87"/>
      <c r="M34" s="139"/>
      <c r="N34" s="139"/>
      <c r="O34" s="139"/>
      <c r="P34" s="139"/>
      <c r="Q34" s="139"/>
      <c r="R34" s="139"/>
      <c r="S34" s="139"/>
      <c r="T34" s="139"/>
    </row>
    <row r="35" spans="1:20" s="5" customFormat="1" ht="20.149999999999999" customHeight="1">
      <c r="A35" s="328" t="s">
        <v>110</v>
      </c>
      <c r="B35" s="329"/>
      <c r="C35" s="329"/>
      <c r="D35" s="329"/>
      <c r="E35" s="329"/>
      <c r="F35" s="329"/>
      <c r="G35" s="330"/>
      <c r="H35" s="332"/>
      <c r="I35" s="333"/>
      <c r="J35" s="83" t="s">
        <v>32</v>
      </c>
      <c r="K35" s="297">
        <f t="shared" si="0"/>
        <v>0</v>
      </c>
      <c r="L35" s="87"/>
      <c r="M35" s="139"/>
      <c r="N35" s="139"/>
      <c r="O35" s="139"/>
      <c r="P35" s="139"/>
      <c r="Q35" s="139"/>
      <c r="R35" s="139"/>
      <c r="S35" s="139"/>
      <c r="T35" s="139"/>
    </row>
    <row r="36" spans="1:20" s="5" customFormat="1" ht="20.149999999999999" customHeight="1">
      <c r="A36" s="331" t="s">
        <v>25</v>
      </c>
      <c r="B36" s="329"/>
      <c r="C36" s="329"/>
      <c r="D36" s="329"/>
      <c r="E36" s="329"/>
      <c r="F36" s="329"/>
      <c r="G36" s="330"/>
      <c r="H36" s="332"/>
      <c r="I36" s="333"/>
      <c r="J36" s="83" t="s">
        <v>29</v>
      </c>
      <c r="K36" s="297">
        <f t="shared" si="0"/>
        <v>0</v>
      </c>
      <c r="L36" s="87"/>
      <c r="M36" s="139"/>
      <c r="N36" s="139"/>
      <c r="O36" s="139"/>
      <c r="P36" s="139"/>
      <c r="Q36" s="139"/>
      <c r="R36" s="139"/>
      <c r="S36" s="139"/>
      <c r="T36" s="139"/>
    </row>
    <row r="37" spans="1:20" s="5" customFormat="1" ht="20.149999999999999" customHeight="1">
      <c r="A37" s="328" t="s">
        <v>134</v>
      </c>
      <c r="B37" s="329"/>
      <c r="C37" s="329"/>
      <c r="D37" s="329"/>
      <c r="E37" s="329"/>
      <c r="F37" s="329"/>
      <c r="G37" s="330"/>
      <c r="H37" s="332"/>
      <c r="I37" s="333"/>
      <c r="J37" s="83" t="s">
        <v>29</v>
      </c>
      <c r="K37" s="297">
        <f t="shared" si="0"/>
        <v>0</v>
      </c>
      <c r="L37" s="87"/>
      <c r="M37" s="139"/>
      <c r="N37" s="139"/>
      <c r="O37" s="139"/>
      <c r="P37" s="139"/>
      <c r="Q37" s="139"/>
      <c r="R37" s="139"/>
      <c r="S37" s="139"/>
      <c r="T37" s="139"/>
    </row>
    <row r="38" spans="1:20" s="5" customFormat="1" ht="20.149999999999999" customHeight="1">
      <c r="A38" s="331" t="s">
        <v>26</v>
      </c>
      <c r="B38" s="329"/>
      <c r="C38" s="329"/>
      <c r="D38" s="329"/>
      <c r="E38" s="329"/>
      <c r="F38" s="329"/>
      <c r="G38" s="330"/>
      <c r="H38" s="332"/>
      <c r="I38" s="333"/>
      <c r="J38" s="83" t="s">
        <v>30</v>
      </c>
      <c r="K38" s="297">
        <f t="shared" si="0"/>
        <v>0</v>
      </c>
      <c r="L38" s="87"/>
      <c r="M38" s="139"/>
      <c r="N38" s="139"/>
      <c r="O38" s="139"/>
      <c r="P38" s="139"/>
      <c r="Q38" s="139"/>
      <c r="R38" s="139"/>
      <c r="S38" s="139"/>
      <c r="T38" s="139"/>
    </row>
    <row r="39" spans="1:20" s="5" customFormat="1" ht="20.149999999999999" customHeight="1">
      <c r="A39" s="331" t="s">
        <v>27</v>
      </c>
      <c r="B39" s="329"/>
      <c r="C39" s="329"/>
      <c r="D39" s="329"/>
      <c r="E39" s="329"/>
      <c r="F39" s="329"/>
      <c r="G39" s="330"/>
      <c r="H39" s="332"/>
      <c r="I39" s="333"/>
      <c r="J39" s="83" t="s">
        <v>29</v>
      </c>
      <c r="K39" s="297">
        <f t="shared" si="0"/>
        <v>0</v>
      </c>
      <c r="L39" s="87"/>
      <c r="M39" s="139"/>
      <c r="N39" s="139"/>
      <c r="O39" s="139"/>
      <c r="P39" s="139"/>
      <c r="Q39" s="139"/>
      <c r="R39" s="139"/>
      <c r="S39" s="139"/>
      <c r="T39" s="139"/>
    </row>
    <row r="40" spans="1:20" s="5" customFormat="1" ht="20.149999999999999" customHeight="1">
      <c r="A40" s="331" t="s">
        <v>28</v>
      </c>
      <c r="B40" s="329"/>
      <c r="C40" s="329"/>
      <c r="D40" s="329"/>
      <c r="E40" s="329"/>
      <c r="F40" s="329"/>
      <c r="G40" s="330"/>
      <c r="H40" s="332"/>
      <c r="I40" s="333"/>
      <c r="J40" s="83" t="s">
        <v>32</v>
      </c>
      <c r="K40" s="297">
        <f t="shared" si="0"/>
        <v>0</v>
      </c>
      <c r="L40" s="87"/>
      <c r="M40" s="139"/>
      <c r="N40" s="139"/>
      <c r="O40" s="139"/>
      <c r="P40" s="139"/>
      <c r="Q40" s="139"/>
      <c r="R40" s="139"/>
      <c r="S40" s="139"/>
      <c r="T40" s="139"/>
    </row>
    <row r="41" spans="1:20" s="5" customFormat="1" ht="20.149999999999999" customHeight="1">
      <c r="A41" s="331" t="s">
        <v>10</v>
      </c>
      <c r="B41" s="329"/>
      <c r="C41" s="329"/>
      <c r="D41" s="329"/>
      <c r="E41" s="329"/>
      <c r="F41" s="329"/>
      <c r="G41" s="330"/>
      <c r="H41" s="332"/>
      <c r="I41" s="333"/>
      <c r="J41" s="83" t="s">
        <v>31</v>
      </c>
      <c r="K41" s="297">
        <f t="shared" si="0"/>
        <v>0</v>
      </c>
      <c r="L41" s="87"/>
      <c r="M41" s="139"/>
      <c r="N41" s="139"/>
      <c r="O41" s="139"/>
      <c r="P41" s="139"/>
      <c r="Q41" s="139"/>
      <c r="R41" s="139"/>
      <c r="S41" s="139"/>
      <c r="T41" s="139"/>
    </row>
    <row r="42" spans="1:20" s="5" customFormat="1" ht="20.149999999999999" customHeight="1">
      <c r="A42" s="328" t="s">
        <v>92</v>
      </c>
      <c r="B42" s="329"/>
      <c r="C42" s="329"/>
      <c r="D42" s="329"/>
      <c r="E42" s="329"/>
      <c r="F42" s="329"/>
      <c r="G42" s="330"/>
      <c r="H42" s="332"/>
      <c r="I42" s="333"/>
      <c r="J42" s="83" t="s">
        <v>31</v>
      </c>
      <c r="K42" s="297">
        <f t="shared" si="0"/>
        <v>0</v>
      </c>
      <c r="L42" s="84"/>
      <c r="M42" s="139"/>
      <c r="N42" s="139"/>
      <c r="O42" s="139"/>
      <c r="P42" s="139"/>
      <c r="Q42" s="139"/>
      <c r="R42" s="139"/>
      <c r="S42" s="139"/>
      <c r="T42" s="139"/>
    </row>
    <row r="43" spans="1:20" s="5" customFormat="1" ht="18.75" customHeight="1">
      <c r="A43" s="340" t="s">
        <v>3</v>
      </c>
      <c r="B43" s="341"/>
      <c r="C43" s="341"/>
      <c r="D43" s="341"/>
      <c r="E43" s="341"/>
      <c r="F43" s="341"/>
      <c r="G43" s="341"/>
      <c r="H43" s="341"/>
      <c r="I43" s="341"/>
      <c r="J43" s="342"/>
      <c r="K43" s="247">
        <f>SUM(K17:K42)</f>
        <v>0</v>
      </c>
      <c r="L43" s="248" t="s">
        <v>91</v>
      </c>
      <c r="M43" s="139"/>
      <c r="N43" s="139"/>
      <c r="O43" s="139"/>
      <c r="P43" s="139"/>
      <c r="Q43" s="139"/>
      <c r="R43" s="139"/>
      <c r="S43" s="139"/>
      <c r="T43" s="139"/>
    </row>
    <row r="44" spans="1:20" s="146" customFormat="1" ht="29.25" customHeight="1">
      <c r="A44" s="323" t="s">
        <v>223</v>
      </c>
      <c r="B44" s="323"/>
      <c r="C44" s="323"/>
      <c r="D44" s="323"/>
      <c r="E44" s="323"/>
      <c r="F44" s="323"/>
      <c r="G44" s="323"/>
      <c r="H44" s="323"/>
      <c r="I44" s="323"/>
      <c r="J44" s="323"/>
      <c r="K44" s="323"/>
      <c r="L44" s="323"/>
      <c r="M44" s="305"/>
      <c r="N44" s="305"/>
      <c r="O44" s="305"/>
      <c r="P44" s="305"/>
      <c r="Q44" s="305"/>
      <c r="R44" s="305"/>
      <c r="S44" s="305"/>
      <c r="T44" s="305"/>
    </row>
    <row r="45" spans="1:20" ht="23.25" customHeight="1">
      <c r="A45" s="280" t="s">
        <v>4</v>
      </c>
      <c r="B45" s="281"/>
      <c r="C45" s="281"/>
      <c r="D45" s="281"/>
      <c r="E45" s="281"/>
      <c r="F45" s="281"/>
      <c r="G45" s="194"/>
      <c r="H45" s="281"/>
      <c r="I45" s="281"/>
      <c r="J45" s="282"/>
      <c r="K45" s="14">
        <f>K13-K43</f>
        <v>0</v>
      </c>
      <c r="L45" s="147" t="s">
        <v>89</v>
      </c>
      <c r="M45" s="26"/>
      <c r="N45" s="26"/>
      <c r="O45" s="26"/>
      <c r="P45" s="26"/>
      <c r="Q45" s="26"/>
      <c r="R45" s="26"/>
      <c r="S45" s="26"/>
      <c r="T45" s="26"/>
    </row>
    <row r="46" spans="1:20" ht="1.5" customHeight="1">
      <c r="A46" s="274"/>
      <c r="B46" s="26"/>
      <c r="C46" s="26"/>
      <c r="D46" s="26"/>
      <c r="E46" s="26"/>
      <c r="F46" s="26"/>
      <c r="G46" s="26"/>
      <c r="H46" s="26"/>
      <c r="I46" s="26"/>
      <c r="J46" s="26"/>
      <c r="K46" s="354"/>
      <c r="L46" s="354"/>
      <c r="M46" s="48"/>
      <c r="N46" s="26"/>
      <c r="O46" s="26"/>
      <c r="P46" s="26"/>
      <c r="Q46" s="26"/>
      <c r="R46" s="26"/>
      <c r="S46" s="26"/>
      <c r="T46" s="26"/>
    </row>
    <row r="47" spans="1:20" s="146" customFormat="1" ht="44.25" customHeight="1">
      <c r="A47" s="323" t="s">
        <v>208</v>
      </c>
      <c r="B47" s="323"/>
      <c r="C47" s="323"/>
      <c r="D47" s="323"/>
      <c r="E47" s="323"/>
      <c r="F47" s="323"/>
      <c r="G47" s="323"/>
      <c r="H47" s="323"/>
      <c r="I47" s="323"/>
      <c r="J47" s="323"/>
      <c r="K47" s="323"/>
      <c r="L47" s="323"/>
      <c r="M47" s="305"/>
      <c r="N47" s="305"/>
      <c r="O47" s="305"/>
      <c r="P47" s="305"/>
      <c r="Q47" s="305"/>
      <c r="R47" s="305"/>
      <c r="S47" s="305"/>
      <c r="T47" s="305"/>
    </row>
    <row r="48" spans="1:20" ht="15" customHeight="1">
      <c r="A48" s="191"/>
      <c r="B48" s="191"/>
      <c r="C48" s="191"/>
      <c r="D48" s="191"/>
      <c r="E48" s="191"/>
      <c r="F48" s="191"/>
      <c r="G48" s="191"/>
      <c r="H48" s="191"/>
      <c r="I48" s="191"/>
      <c r="J48" s="191"/>
      <c r="K48" s="191"/>
      <c r="L48" s="191"/>
      <c r="M48" s="26"/>
      <c r="N48" s="26"/>
      <c r="O48" s="26"/>
      <c r="P48" s="26"/>
      <c r="Q48" s="26"/>
      <c r="R48" s="26"/>
      <c r="S48" s="26"/>
      <c r="T48" s="26"/>
    </row>
    <row r="49" spans="1:20" ht="22.5" customHeight="1">
      <c r="A49" s="191"/>
      <c r="B49" s="250" t="s">
        <v>112</v>
      </c>
      <c r="C49" s="192"/>
      <c r="D49" s="193"/>
      <c r="E49" s="191"/>
      <c r="F49" s="191"/>
      <c r="G49" s="191"/>
      <c r="H49" s="191"/>
      <c r="I49" s="191"/>
      <c r="J49" s="191"/>
      <c r="K49" s="251" t="s">
        <v>96</v>
      </c>
      <c r="L49" s="191"/>
      <c r="M49" s="26"/>
      <c r="N49" s="26"/>
      <c r="O49" s="26"/>
      <c r="P49" s="26"/>
      <c r="Q49" s="26"/>
      <c r="R49" s="26"/>
      <c r="S49" s="26"/>
      <c r="T49" s="26"/>
    </row>
    <row r="50" spans="1:20" ht="5.25" customHeight="1">
      <c r="A50" s="191"/>
      <c r="B50" s="191"/>
      <c r="C50" s="191"/>
      <c r="D50" s="191"/>
      <c r="E50" s="191"/>
      <c r="F50" s="191"/>
      <c r="G50" s="191"/>
      <c r="H50" s="191"/>
      <c r="I50" s="191"/>
      <c r="J50" s="191"/>
      <c r="K50" s="191"/>
      <c r="L50" s="191"/>
      <c r="M50" s="26"/>
      <c r="N50" s="26"/>
      <c r="O50" s="26"/>
      <c r="P50" s="26"/>
      <c r="Q50" s="26"/>
      <c r="R50" s="26"/>
      <c r="S50" s="26"/>
      <c r="T50" s="26"/>
    </row>
    <row r="51" spans="1:20" ht="3" customHeight="1">
      <c r="H51" s="327"/>
      <c r="I51" s="327"/>
      <c r="J51" s="327"/>
      <c r="K51" s="327"/>
      <c r="L51" s="327"/>
      <c r="M51" s="26"/>
      <c r="N51" s="26"/>
      <c r="O51" s="26"/>
      <c r="P51" s="26"/>
      <c r="Q51" s="26"/>
      <c r="R51" s="26"/>
      <c r="S51" s="26"/>
      <c r="T51" s="26"/>
    </row>
    <row r="52" spans="1:20">
      <c r="A52" s="301"/>
      <c r="B52" s="301"/>
      <c r="C52" s="301"/>
      <c r="D52" s="301"/>
      <c r="E52" s="301"/>
      <c r="F52" s="301"/>
      <c r="G52" s="301"/>
      <c r="H52" s="301"/>
      <c r="I52" s="301"/>
      <c r="J52" s="301"/>
      <c r="K52" s="302"/>
      <c r="L52" s="26"/>
      <c r="M52" s="26"/>
      <c r="N52" s="26"/>
      <c r="O52" s="26"/>
      <c r="P52" s="26"/>
      <c r="Q52" s="26"/>
      <c r="R52" s="26"/>
      <c r="S52" s="26"/>
      <c r="T52" s="26"/>
    </row>
    <row r="53" spans="1:20">
      <c r="A53" s="301"/>
      <c r="B53" s="301"/>
      <c r="C53" s="301"/>
      <c r="D53" s="301"/>
      <c r="E53" s="301"/>
      <c r="F53" s="301"/>
      <c r="G53" s="301"/>
      <c r="H53" s="301"/>
      <c r="I53" s="301"/>
      <c r="J53" s="301"/>
      <c r="K53" s="302"/>
      <c r="L53" s="26"/>
      <c r="M53" s="26"/>
      <c r="N53" s="26"/>
      <c r="O53" s="26"/>
      <c r="P53" s="26"/>
      <c r="Q53" s="26"/>
      <c r="R53" s="26"/>
      <c r="S53" s="26"/>
      <c r="T53" s="26"/>
    </row>
    <row r="54" spans="1:20">
      <c r="A54" s="301" t="s">
        <v>33</v>
      </c>
      <c r="B54" s="301"/>
      <c r="C54" s="301"/>
      <c r="D54" s="301"/>
      <c r="E54" s="301"/>
      <c r="F54" s="301"/>
      <c r="G54" s="301"/>
      <c r="H54" s="301"/>
      <c r="I54" s="301"/>
      <c r="J54" s="301"/>
      <c r="K54" s="302"/>
      <c r="L54" s="26"/>
      <c r="M54" s="26"/>
      <c r="N54" s="26"/>
      <c r="O54" s="26"/>
      <c r="P54" s="26"/>
      <c r="Q54" s="26"/>
      <c r="R54" s="26"/>
      <c r="S54" s="26"/>
      <c r="T54" s="26"/>
    </row>
    <row r="55" spans="1:20">
      <c r="A55" s="301" t="s">
        <v>29</v>
      </c>
      <c r="B55" s="301"/>
      <c r="C55" s="301"/>
      <c r="D55" s="301"/>
      <c r="E55" s="301"/>
      <c r="F55" s="301"/>
      <c r="G55" s="301" t="str">
        <f>IF(J5="[select]",0,IF(J5="week",52,IF(J5="fortnight",26,IF(J5="month",12,IF(J5="year",1,"")))))</f>
        <v/>
      </c>
      <c r="H55" s="301"/>
      <c r="I55" s="301"/>
      <c r="J55" s="301"/>
      <c r="K55" s="302"/>
      <c r="L55" s="26"/>
      <c r="M55" s="26"/>
      <c r="N55" s="26"/>
      <c r="O55" s="26"/>
      <c r="P55" s="26"/>
      <c r="Q55" s="26"/>
      <c r="R55" s="26"/>
      <c r="S55" s="26"/>
      <c r="T55" s="26"/>
    </row>
    <row r="56" spans="1:20">
      <c r="A56" s="301" t="s">
        <v>30</v>
      </c>
      <c r="B56" s="301"/>
      <c r="C56" s="301"/>
      <c r="D56" s="301"/>
      <c r="E56" s="301"/>
      <c r="F56" s="301"/>
      <c r="G56" s="301">
        <f t="shared" ref="G56:G62" si="1">IF(J6="[select]",0,IF(J6="week",52,IF(J6="fortnight",26,IF(J6="month",12,IF(J6="year",1,"")))))</f>
        <v>1</v>
      </c>
      <c r="H56" s="301"/>
      <c r="I56" s="301"/>
      <c r="J56" s="301"/>
      <c r="K56" s="302"/>
      <c r="L56" s="26"/>
      <c r="M56" s="26"/>
      <c r="N56" s="26"/>
      <c r="O56" s="26"/>
      <c r="P56" s="26"/>
      <c r="Q56" s="26"/>
      <c r="R56" s="26"/>
      <c r="S56" s="26"/>
      <c r="T56" s="26"/>
    </row>
    <row r="57" spans="1:20">
      <c r="A57" s="301" t="s">
        <v>31</v>
      </c>
      <c r="B57" s="301"/>
      <c r="C57" s="301"/>
      <c r="D57" s="301"/>
      <c r="E57" s="301"/>
      <c r="F57" s="301"/>
      <c r="G57" s="301">
        <f t="shared" si="1"/>
        <v>26</v>
      </c>
      <c r="H57" s="301"/>
      <c r="I57" s="301"/>
      <c r="J57" s="301"/>
      <c r="K57" s="302"/>
      <c r="L57" s="26"/>
      <c r="M57" s="26"/>
      <c r="N57" s="26"/>
      <c r="O57" s="26"/>
      <c r="P57" s="26"/>
      <c r="Q57" s="26"/>
      <c r="R57" s="26"/>
      <c r="S57" s="26"/>
      <c r="T57" s="26"/>
    </row>
    <row r="58" spans="1:20">
      <c r="A58" s="301" t="s">
        <v>32</v>
      </c>
      <c r="B58" s="301"/>
      <c r="C58" s="301"/>
      <c r="D58" s="301"/>
      <c r="E58" s="301"/>
      <c r="F58" s="301"/>
      <c r="G58" s="301">
        <f t="shared" si="1"/>
        <v>1</v>
      </c>
      <c r="H58" s="301"/>
      <c r="I58" s="301"/>
      <c r="J58" s="301"/>
      <c r="K58" s="302"/>
      <c r="L58" s="26"/>
      <c r="M58" s="26"/>
      <c r="N58" s="26"/>
      <c r="O58" s="26"/>
      <c r="P58" s="26"/>
      <c r="Q58" s="26"/>
      <c r="R58" s="26"/>
      <c r="S58" s="26"/>
      <c r="T58" s="26"/>
    </row>
    <row r="59" spans="1:20">
      <c r="A59" s="301"/>
      <c r="B59" s="301"/>
      <c r="C59" s="301"/>
      <c r="D59" s="301"/>
      <c r="E59" s="301"/>
      <c r="F59" s="301"/>
      <c r="G59" s="301">
        <f t="shared" si="1"/>
        <v>1</v>
      </c>
      <c r="H59" s="301"/>
      <c r="I59" s="301"/>
      <c r="J59" s="301"/>
      <c r="K59" s="302"/>
      <c r="L59" s="26"/>
      <c r="M59" s="26"/>
      <c r="N59" s="26"/>
      <c r="O59" s="26"/>
      <c r="P59" s="26"/>
      <c r="Q59" s="26"/>
      <c r="R59" s="26"/>
      <c r="S59" s="26"/>
      <c r="T59" s="26"/>
    </row>
    <row r="60" spans="1:20">
      <c r="A60" s="301"/>
      <c r="B60" s="301"/>
      <c r="C60" s="301"/>
      <c r="D60" s="301"/>
      <c r="E60" s="301"/>
      <c r="F60" s="301"/>
      <c r="G60" s="301" t="str">
        <f t="shared" si="1"/>
        <v/>
      </c>
      <c r="H60" s="301"/>
      <c r="I60" s="301"/>
      <c r="J60" s="301"/>
      <c r="K60" s="302"/>
      <c r="L60" s="26"/>
      <c r="M60" s="26"/>
      <c r="N60" s="26"/>
      <c r="O60" s="26"/>
      <c r="P60" s="26"/>
      <c r="Q60" s="26"/>
      <c r="R60" s="26"/>
      <c r="S60" s="26"/>
      <c r="T60" s="26"/>
    </row>
    <row r="61" spans="1:20">
      <c r="A61" s="301"/>
      <c r="B61" s="301"/>
      <c r="C61" s="301"/>
      <c r="D61" s="301"/>
      <c r="E61" s="301"/>
      <c r="F61" s="301"/>
      <c r="G61" s="301" t="str">
        <f t="shared" si="1"/>
        <v/>
      </c>
      <c r="H61" s="301"/>
      <c r="I61" s="301"/>
      <c r="J61" s="301"/>
      <c r="K61" s="302"/>
      <c r="L61" s="26"/>
      <c r="M61" s="26"/>
      <c r="N61" s="26"/>
      <c r="O61" s="26"/>
      <c r="P61" s="26"/>
      <c r="Q61" s="26"/>
      <c r="R61" s="26"/>
      <c r="S61" s="26"/>
      <c r="T61" s="26"/>
    </row>
    <row r="62" spans="1:20">
      <c r="A62" s="301"/>
      <c r="B62" s="301"/>
      <c r="C62" s="301"/>
      <c r="D62" s="301"/>
      <c r="E62" s="301"/>
      <c r="F62" s="301"/>
      <c r="G62" s="301" t="str">
        <f t="shared" si="1"/>
        <v/>
      </c>
      <c r="H62" s="301"/>
      <c r="I62" s="301"/>
      <c r="J62" s="301"/>
      <c r="K62" s="302"/>
      <c r="L62" s="26"/>
      <c r="M62" s="26"/>
      <c r="N62" s="26"/>
      <c r="O62" s="26"/>
      <c r="P62" s="26"/>
      <c r="Q62" s="26"/>
      <c r="R62" s="26"/>
      <c r="S62" s="26"/>
      <c r="T62" s="26"/>
    </row>
    <row r="63" spans="1:20">
      <c r="A63" s="301"/>
      <c r="B63" s="301"/>
      <c r="C63" s="301"/>
      <c r="D63" s="301"/>
      <c r="E63" s="301"/>
      <c r="F63" s="301"/>
      <c r="G63" s="301">
        <f>IF(J17="[select]",0,IF(J17="week",52,IF(J17="fortnight",26,IF(J17="month",12,IF(J17="year",1,"")))))</f>
        <v>52</v>
      </c>
      <c r="H63" s="301"/>
      <c r="I63" s="301"/>
      <c r="J63" s="301"/>
      <c r="K63" s="302"/>
      <c r="L63" s="26"/>
      <c r="M63" s="26"/>
      <c r="N63" s="26"/>
      <c r="O63" s="26"/>
      <c r="P63" s="26"/>
      <c r="Q63" s="26"/>
      <c r="R63" s="26"/>
      <c r="S63" s="26"/>
      <c r="T63" s="26"/>
    </row>
    <row r="64" spans="1:20">
      <c r="A64" s="301"/>
      <c r="B64" s="301"/>
      <c r="C64" s="301"/>
      <c r="D64" s="301"/>
      <c r="E64" s="301"/>
      <c r="F64" s="301"/>
      <c r="G64" s="301">
        <f t="shared" ref="G64:G88" si="2">IF(J18="[select]",0,IF(J18="week",52,IF(J18="fortnight",26,IF(J18="month",12,IF(J18="year",1,"")))))</f>
        <v>52</v>
      </c>
      <c r="H64" s="301"/>
      <c r="I64" s="301"/>
      <c r="J64" s="301"/>
      <c r="K64" s="302"/>
      <c r="L64" s="26"/>
      <c r="M64" s="26"/>
      <c r="N64" s="26"/>
      <c r="O64" s="26"/>
      <c r="P64" s="26"/>
      <c r="Q64" s="26"/>
      <c r="R64" s="26"/>
      <c r="S64" s="26"/>
      <c r="T64" s="26"/>
    </row>
    <row r="65" spans="1:20">
      <c r="A65" s="301"/>
      <c r="B65" s="301"/>
      <c r="C65" s="301"/>
      <c r="D65" s="301"/>
      <c r="E65" s="301"/>
      <c r="F65" s="301"/>
      <c r="G65" s="301">
        <f t="shared" si="2"/>
        <v>26</v>
      </c>
      <c r="H65" s="301"/>
      <c r="I65" s="301"/>
      <c r="J65" s="301"/>
      <c r="K65" s="302"/>
      <c r="L65" s="26"/>
      <c r="M65" s="26"/>
      <c r="N65" s="26"/>
      <c r="O65" s="26"/>
      <c r="P65" s="26"/>
      <c r="Q65" s="26"/>
      <c r="R65" s="26"/>
      <c r="S65" s="26"/>
      <c r="T65" s="26"/>
    </row>
    <row r="66" spans="1:20">
      <c r="A66" s="301"/>
      <c r="B66" s="301"/>
      <c r="C66" s="301"/>
      <c r="D66" s="301"/>
      <c r="E66" s="301"/>
      <c r="F66" s="301"/>
      <c r="G66" s="301">
        <f t="shared" si="2"/>
        <v>12</v>
      </c>
      <c r="H66" s="301"/>
      <c r="I66" s="301"/>
      <c r="J66" s="301"/>
      <c r="K66" s="302"/>
      <c r="L66" s="26"/>
      <c r="M66" s="26"/>
      <c r="N66" s="26"/>
      <c r="O66" s="26"/>
      <c r="P66" s="26"/>
      <c r="Q66" s="26"/>
      <c r="R66" s="26"/>
      <c r="S66" s="26"/>
      <c r="T66" s="26"/>
    </row>
    <row r="67" spans="1:20">
      <c r="A67" s="302"/>
      <c r="B67" s="302"/>
      <c r="C67" s="302"/>
      <c r="D67" s="302"/>
      <c r="E67" s="302"/>
      <c r="F67" s="302"/>
      <c r="G67" s="302">
        <f t="shared" si="2"/>
        <v>12</v>
      </c>
      <c r="H67" s="302"/>
      <c r="I67" s="302"/>
      <c r="J67" s="302"/>
      <c r="K67" s="302"/>
      <c r="L67" s="26"/>
      <c r="M67" s="26"/>
      <c r="N67" s="26"/>
      <c r="O67" s="26"/>
      <c r="P67" s="26"/>
      <c r="Q67" s="26"/>
      <c r="R67" s="26"/>
      <c r="S67" s="26"/>
      <c r="T67" s="26"/>
    </row>
    <row r="68" spans="1:20">
      <c r="A68" s="302"/>
      <c r="B68" s="302"/>
      <c r="C68" s="302"/>
      <c r="D68" s="302"/>
      <c r="E68" s="302"/>
      <c r="F68" s="302"/>
      <c r="G68" s="302">
        <f t="shared" si="2"/>
        <v>12</v>
      </c>
      <c r="H68" s="302"/>
      <c r="I68" s="302"/>
      <c r="J68" s="302"/>
      <c r="K68" s="302"/>
      <c r="L68" s="26"/>
      <c r="M68" s="26"/>
      <c r="N68" s="26"/>
      <c r="O68" s="26"/>
      <c r="P68" s="26"/>
      <c r="Q68" s="26"/>
      <c r="R68" s="26"/>
      <c r="S68" s="26"/>
      <c r="T68" s="26"/>
    </row>
    <row r="69" spans="1:20">
      <c r="A69" s="302"/>
      <c r="B69" s="302"/>
      <c r="C69" s="302"/>
      <c r="D69" s="302"/>
      <c r="E69" s="302"/>
      <c r="F69" s="302"/>
      <c r="G69" s="302">
        <f t="shared" si="2"/>
        <v>12</v>
      </c>
      <c r="H69" s="302"/>
      <c r="I69" s="302"/>
      <c r="J69" s="302"/>
      <c r="K69" s="302"/>
      <c r="L69" s="26"/>
      <c r="M69" s="26"/>
      <c r="N69" s="26"/>
      <c r="O69" s="26"/>
      <c r="P69" s="26"/>
      <c r="Q69" s="26"/>
      <c r="R69" s="26"/>
      <c r="S69" s="26"/>
      <c r="T69" s="26"/>
    </row>
    <row r="70" spans="1:20">
      <c r="A70" s="302"/>
      <c r="B70" s="302"/>
      <c r="C70" s="302"/>
      <c r="D70" s="302"/>
      <c r="E70" s="302"/>
      <c r="F70" s="302"/>
      <c r="G70" s="302">
        <f t="shared" si="2"/>
        <v>12</v>
      </c>
      <c r="H70" s="302"/>
      <c r="I70" s="302"/>
      <c r="J70" s="302"/>
      <c r="K70" s="302"/>
      <c r="L70" s="26"/>
      <c r="M70" s="26"/>
      <c r="N70" s="26"/>
      <c r="O70" s="26"/>
      <c r="P70" s="26"/>
      <c r="Q70" s="26"/>
      <c r="R70" s="26"/>
      <c r="S70" s="26"/>
      <c r="T70" s="26"/>
    </row>
    <row r="71" spans="1:20">
      <c r="A71" s="302"/>
      <c r="B71" s="302"/>
      <c r="C71" s="302"/>
      <c r="D71" s="302"/>
      <c r="E71" s="302"/>
      <c r="F71" s="302"/>
      <c r="G71" s="302">
        <f t="shared" si="2"/>
        <v>1</v>
      </c>
      <c r="H71" s="302"/>
      <c r="I71" s="302"/>
      <c r="J71" s="302"/>
      <c r="K71" s="302"/>
      <c r="L71" s="26"/>
      <c r="M71" s="26"/>
      <c r="N71" s="26"/>
      <c r="O71" s="26"/>
      <c r="P71" s="26"/>
      <c r="Q71" s="26"/>
      <c r="R71" s="26"/>
      <c r="S71" s="26"/>
      <c r="T71" s="26"/>
    </row>
    <row r="72" spans="1:20">
      <c r="A72" s="302"/>
      <c r="B72" s="302"/>
      <c r="C72" s="302"/>
      <c r="D72" s="302"/>
      <c r="E72" s="302"/>
      <c r="F72" s="302"/>
      <c r="G72" s="302">
        <f t="shared" si="2"/>
        <v>12</v>
      </c>
      <c r="H72" s="302"/>
      <c r="I72" s="302"/>
      <c r="J72" s="302"/>
      <c r="K72" s="302"/>
      <c r="L72" s="26"/>
      <c r="M72" s="26"/>
      <c r="N72" s="26"/>
      <c r="O72" s="26"/>
      <c r="P72" s="26"/>
      <c r="Q72" s="26"/>
      <c r="R72" s="26"/>
      <c r="S72" s="26"/>
      <c r="T72" s="26"/>
    </row>
    <row r="73" spans="1:20">
      <c r="A73" s="302"/>
      <c r="B73" s="302"/>
      <c r="C73" s="302"/>
      <c r="D73" s="302"/>
      <c r="E73" s="302"/>
      <c r="F73" s="302"/>
      <c r="G73" s="302">
        <f t="shared" si="2"/>
        <v>1</v>
      </c>
      <c r="H73" s="302"/>
      <c r="I73" s="302"/>
      <c r="J73" s="302"/>
      <c r="K73" s="302"/>
      <c r="L73" s="26"/>
      <c r="M73" s="26"/>
      <c r="N73" s="26"/>
      <c r="O73" s="26"/>
      <c r="P73" s="26"/>
      <c r="Q73" s="26"/>
      <c r="R73" s="26"/>
      <c r="S73" s="26"/>
      <c r="T73" s="26"/>
    </row>
    <row r="74" spans="1:20">
      <c r="A74" s="302"/>
      <c r="B74" s="302"/>
      <c r="C74" s="302"/>
      <c r="D74" s="302"/>
      <c r="E74" s="302"/>
      <c r="F74" s="302"/>
      <c r="G74" s="302">
        <f t="shared" si="2"/>
        <v>52</v>
      </c>
      <c r="H74" s="302"/>
      <c r="I74" s="302"/>
      <c r="J74" s="302"/>
      <c r="K74" s="302"/>
      <c r="L74" s="26"/>
      <c r="M74" s="26"/>
      <c r="N74" s="26"/>
      <c r="O74" s="26"/>
      <c r="P74" s="26"/>
      <c r="Q74" s="26"/>
      <c r="R74" s="26"/>
      <c r="S74" s="26"/>
      <c r="T74" s="26"/>
    </row>
    <row r="75" spans="1:20">
      <c r="A75" s="302"/>
      <c r="B75" s="302"/>
      <c r="C75" s="302"/>
      <c r="D75" s="302"/>
      <c r="E75" s="302"/>
      <c r="F75" s="302"/>
      <c r="G75" s="302">
        <f t="shared" si="2"/>
        <v>26</v>
      </c>
      <c r="H75" s="302"/>
      <c r="I75" s="302"/>
      <c r="J75" s="302"/>
      <c r="K75" s="302"/>
      <c r="L75" s="26"/>
      <c r="M75" s="26"/>
      <c r="N75" s="26"/>
      <c r="O75" s="26"/>
      <c r="P75" s="26"/>
      <c r="Q75" s="26"/>
      <c r="R75" s="26"/>
      <c r="S75" s="26"/>
      <c r="T75" s="26"/>
    </row>
    <row r="76" spans="1:20">
      <c r="A76" s="302"/>
      <c r="B76" s="302"/>
      <c r="C76" s="302"/>
      <c r="D76" s="302"/>
      <c r="E76" s="302"/>
      <c r="F76" s="302"/>
      <c r="G76" s="302">
        <f t="shared" si="2"/>
        <v>1</v>
      </c>
      <c r="H76" s="302"/>
      <c r="I76" s="302"/>
      <c r="J76" s="302"/>
      <c r="K76" s="302"/>
      <c r="L76" s="26"/>
      <c r="M76" s="26"/>
      <c r="N76" s="26"/>
      <c r="O76" s="26"/>
      <c r="P76" s="26"/>
      <c r="Q76" s="26"/>
      <c r="R76" s="26"/>
      <c r="S76" s="26"/>
      <c r="T76" s="26"/>
    </row>
    <row r="77" spans="1:20">
      <c r="A77" s="302"/>
      <c r="B77" s="302"/>
      <c r="C77" s="302"/>
      <c r="D77" s="302"/>
      <c r="E77" s="302"/>
      <c r="F77" s="302"/>
      <c r="G77" s="302">
        <f t="shared" si="2"/>
        <v>1</v>
      </c>
      <c r="H77" s="302"/>
      <c r="I77" s="302"/>
      <c r="J77" s="302"/>
      <c r="K77" s="302"/>
      <c r="L77" s="26"/>
      <c r="M77" s="26"/>
      <c r="N77" s="26"/>
      <c r="O77" s="26"/>
      <c r="P77" s="26"/>
      <c r="Q77" s="26"/>
      <c r="R77" s="26"/>
      <c r="S77" s="26"/>
      <c r="T77" s="26"/>
    </row>
    <row r="78" spans="1:20">
      <c r="A78" s="302"/>
      <c r="B78" s="302"/>
      <c r="C78" s="302"/>
      <c r="D78" s="302"/>
      <c r="E78" s="302"/>
      <c r="F78" s="302"/>
      <c r="G78" s="302">
        <f t="shared" si="2"/>
        <v>1</v>
      </c>
      <c r="H78" s="302"/>
      <c r="I78" s="302"/>
      <c r="J78" s="302"/>
      <c r="K78" s="302"/>
      <c r="L78" s="26"/>
      <c r="M78" s="26"/>
      <c r="N78" s="26"/>
      <c r="O78" s="26"/>
      <c r="P78" s="26"/>
      <c r="Q78" s="26"/>
      <c r="R78" s="26"/>
      <c r="S78" s="26"/>
      <c r="T78" s="26"/>
    </row>
    <row r="79" spans="1:20">
      <c r="A79" s="302"/>
      <c r="B79" s="302"/>
      <c r="C79" s="302"/>
      <c r="D79" s="302"/>
      <c r="E79" s="302"/>
      <c r="F79" s="302"/>
      <c r="G79" s="302">
        <f t="shared" si="2"/>
        <v>12</v>
      </c>
      <c r="H79" s="302"/>
      <c r="I79" s="302"/>
      <c r="J79" s="302"/>
      <c r="K79" s="302"/>
      <c r="L79" s="26"/>
      <c r="M79" s="26"/>
      <c r="N79" s="26"/>
      <c r="O79" s="26"/>
      <c r="P79" s="26"/>
      <c r="Q79" s="26"/>
      <c r="R79" s="26"/>
      <c r="S79" s="26"/>
      <c r="T79" s="26"/>
    </row>
    <row r="80" spans="1:20">
      <c r="A80" s="302"/>
      <c r="B80" s="302"/>
      <c r="C80" s="302"/>
      <c r="D80" s="302"/>
      <c r="E80" s="302"/>
      <c r="F80" s="302"/>
      <c r="G80" s="302">
        <f t="shared" si="2"/>
        <v>1</v>
      </c>
      <c r="H80" s="302"/>
      <c r="I80" s="302"/>
      <c r="J80" s="302"/>
      <c r="K80" s="302"/>
      <c r="L80" s="26"/>
      <c r="M80" s="26"/>
      <c r="N80" s="26"/>
      <c r="O80" s="26"/>
      <c r="P80" s="26"/>
      <c r="Q80" s="26"/>
      <c r="R80" s="26"/>
      <c r="S80" s="26"/>
      <c r="T80" s="26"/>
    </row>
    <row r="81" spans="1:20">
      <c r="A81" s="302"/>
      <c r="B81" s="302"/>
      <c r="C81" s="302"/>
      <c r="D81" s="302"/>
      <c r="E81" s="302"/>
      <c r="F81" s="302"/>
      <c r="G81" s="302">
        <f t="shared" si="2"/>
        <v>1</v>
      </c>
      <c r="H81" s="302"/>
      <c r="I81" s="302"/>
      <c r="J81" s="302"/>
      <c r="K81" s="302"/>
      <c r="L81" s="26"/>
      <c r="M81" s="26"/>
      <c r="N81" s="26"/>
      <c r="O81" s="26"/>
      <c r="P81" s="26"/>
      <c r="Q81" s="26"/>
      <c r="R81" s="26"/>
      <c r="S81" s="26"/>
      <c r="T81" s="26"/>
    </row>
    <row r="82" spans="1:20">
      <c r="A82" s="302"/>
      <c r="B82" s="302"/>
      <c r="C82" s="302"/>
      <c r="D82" s="302"/>
      <c r="E82" s="302"/>
      <c r="F82" s="302"/>
      <c r="G82" s="302">
        <f t="shared" si="2"/>
        <v>52</v>
      </c>
      <c r="H82" s="302"/>
      <c r="I82" s="302"/>
      <c r="J82" s="302"/>
      <c r="K82" s="302"/>
      <c r="L82" s="26"/>
      <c r="M82" s="26"/>
      <c r="N82" s="26"/>
      <c r="O82" s="26"/>
      <c r="P82" s="26"/>
      <c r="Q82" s="26"/>
      <c r="R82" s="26"/>
      <c r="S82" s="26"/>
      <c r="T82" s="26"/>
    </row>
    <row r="83" spans="1:20">
      <c r="A83" s="302"/>
      <c r="B83" s="302"/>
      <c r="C83" s="302"/>
      <c r="D83" s="302"/>
      <c r="E83" s="302"/>
      <c r="F83" s="302"/>
      <c r="G83" s="302">
        <f t="shared" si="2"/>
        <v>52</v>
      </c>
      <c r="H83" s="302"/>
      <c r="I83" s="302"/>
      <c r="J83" s="302"/>
      <c r="K83" s="302"/>
      <c r="L83" s="26"/>
      <c r="M83" s="26"/>
      <c r="N83" s="26"/>
      <c r="O83" s="26"/>
      <c r="P83" s="26"/>
      <c r="Q83" s="26"/>
      <c r="R83" s="26"/>
      <c r="S83" s="26"/>
      <c r="T83" s="26"/>
    </row>
    <row r="84" spans="1:20">
      <c r="A84" s="302"/>
      <c r="B84" s="302"/>
      <c r="C84" s="302"/>
      <c r="D84" s="302"/>
      <c r="E84" s="302"/>
      <c r="F84" s="302"/>
      <c r="G84" s="302">
        <f t="shared" si="2"/>
        <v>26</v>
      </c>
      <c r="H84" s="302"/>
      <c r="I84" s="302"/>
      <c r="J84" s="302"/>
      <c r="K84" s="302"/>
      <c r="L84" s="26"/>
      <c r="M84" s="26"/>
      <c r="N84" s="26"/>
      <c r="O84" s="26"/>
      <c r="P84" s="26"/>
      <c r="Q84" s="26"/>
      <c r="R84" s="26"/>
      <c r="S84" s="26"/>
      <c r="T84" s="26"/>
    </row>
    <row r="85" spans="1:20">
      <c r="A85" s="302"/>
      <c r="B85" s="302"/>
      <c r="C85" s="302"/>
      <c r="D85" s="302"/>
      <c r="E85" s="302"/>
      <c r="F85" s="302"/>
      <c r="G85" s="302">
        <f t="shared" si="2"/>
        <v>52</v>
      </c>
      <c r="H85" s="302"/>
      <c r="I85" s="302"/>
      <c r="J85" s="302"/>
      <c r="K85" s="302"/>
      <c r="L85" s="26"/>
      <c r="M85" s="26"/>
      <c r="N85" s="26"/>
      <c r="O85" s="26"/>
      <c r="P85" s="26"/>
      <c r="Q85" s="26"/>
      <c r="R85" s="26"/>
      <c r="S85" s="26"/>
      <c r="T85" s="26"/>
    </row>
    <row r="86" spans="1:20">
      <c r="A86" s="302"/>
      <c r="B86" s="302"/>
      <c r="C86" s="302"/>
      <c r="D86" s="302"/>
      <c r="E86" s="302"/>
      <c r="F86" s="302"/>
      <c r="G86" s="302">
        <f t="shared" si="2"/>
        <v>1</v>
      </c>
      <c r="H86" s="302"/>
      <c r="I86" s="302"/>
      <c r="J86" s="302"/>
      <c r="K86" s="302"/>
      <c r="L86" s="26"/>
      <c r="M86" s="26"/>
      <c r="N86" s="26"/>
      <c r="O86" s="26"/>
      <c r="P86" s="26"/>
      <c r="Q86" s="26"/>
      <c r="R86" s="26"/>
      <c r="S86" s="26"/>
      <c r="T86" s="26"/>
    </row>
    <row r="87" spans="1:20">
      <c r="A87" s="6"/>
      <c r="B87" s="6"/>
      <c r="C87" s="6"/>
      <c r="D87" s="6"/>
      <c r="E87" s="6"/>
      <c r="F87" s="6"/>
      <c r="G87" s="6">
        <f t="shared" si="2"/>
        <v>12</v>
      </c>
      <c r="H87" s="6"/>
      <c r="I87" s="6"/>
      <c r="J87" s="6"/>
      <c r="K87" s="6"/>
    </row>
    <row r="88" spans="1:20">
      <c r="A88" s="6"/>
      <c r="B88" s="6"/>
      <c r="C88" s="6"/>
      <c r="D88" s="6"/>
      <c r="E88" s="6"/>
      <c r="F88" s="6"/>
      <c r="G88" s="6">
        <f t="shared" si="2"/>
        <v>12</v>
      </c>
      <c r="H88" s="6"/>
      <c r="I88" s="6"/>
      <c r="J88" s="6"/>
      <c r="K88" s="6"/>
    </row>
    <row r="89" spans="1:20">
      <c r="A89" s="6"/>
      <c r="B89" s="6"/>
      <c r="C89" s="6"/>
      <c r="D89" s="6"/>
      <c r="E89" s="6"/>
      <c r="F89" s="6"/>
      <c r="G89" s="6"/>
      <c r="H89" s="6"/>
      <c r="I89" s="6"/>
      <c r="J89" s="6"/>
      <c r="K89" s="6"/>
    </row>
    <row r="90" spans="1:20">
      <c r="A90" s="6"/>
      <c r="B90" s="6"/>
      <c r="C90" s="6"/>
      <c r="D90" s="6"/>
      <c r="E90" s="6"/>
      <c r="F90" s="6"/>
      <c r="G90" s="6"/>
      <c r="H90" s="6"/>
      <c r="I90" s="6"/>
      <c r="J90" s="6"/>
      <c r="K90" s="6"/>
    </row>
    <row r="91" spans="1:20">
      <c r="A91" s="6"/>
      <c r="B91" s="6"/>
      <c r="C91" s="6"/>
      <c r="D91" s="6"/>
      <c r="E91" s="6"/>
      <c r="F91" s="6"/>
      <c r="G91" s="6"/>
      <c r="H91" s="6"/>
      <c r="I91" s="6"/>
      <c r="J91" s="6"/>
      <c r="K91" s="6"/>
    </row>
    <row r="92" spans="1:20">
      <c r="A92" s="6"/>
      <c r="B92" s="6"/>
      <c r="C92" s="6"/>
      <c r="D92" s="6"/>
      <c r="E92" s="6"/>
      <c r="F92" s="6"/>
      <c r="G92" s="6"/>
      <c r="H92" s="6"/>
      <c r="I92" s="6"/>
      <c r="J92" s="6"/>
      <c r="K92" s="6"/>
    </row>
    <row r="93" spans="1:20">
      <c r="A93" s="6"/>
      <c r="B93" s="6"/>
      <c r="C93" s="6"/>
      <c r="D93" s="6"/>
      <c r="E93" s="6"/>
      <c r="F93" s="6"/>
      <c r="G93" s="6"/>
      <c r="H93" s="6"/>
      <c r="I93" s="6"/>
      <c r="J93" s="6"/>
      <c r="K93" s="6"/>
    </row>
  </sheetData>
  <sheetProtection algorithmName="SHA-512" hashValue="4Srj0EwGaDTWKjJZbBX08+DXZMpDATGuRrpURFdMJU6B33ZckdV1vqlFodDsl6yxb0Q9y5SY1YIzoxp+bG0QAg==" saltValue="4O9TdE9nOFLZu287fKU+2A==" spinCount="100000" sheet="1" selectLockedCells="1"/>
  <mergeCells count="81">
    <mergeCell ref="K46:L46"/>
    <mergeCell ref="H31:I31"/>
    <mergeCell ref="H42:I42"/>
    <mergeCell ref="A38:G38"/>
    <mergeCell ref="A37:G37"/>
    <mergeCell ref="A43:J43"/>
    <mergeCell ref="H39:I39"/>
    <mergeCell ref="A40:G40"/>
    <mergeCell ref="A33:G33"/>
    <mergeCell ref="H33:I33"/>
    <mergeCell ref="H40:I40"/>
    <mergeCell ref="H32:I32"/>
    <mergeCell ref="A31:G31"/>
    <mergeCell ref="A32:G32"/>
    <mergeCell ref="A44:L44"/>
    <mergeCell ref="A19:G19"/>
    <mergeCell ref="A9:G9"/>
    <mergeCell ref="H20:I20"/>
    <mergeCell ref="H21:I21"/>
    <mergeCell ref="H22:I22"/>
    <mergeCell ref="A21:G21"/>
    <mergeCell ref="H8:I8"/>
    <mergeCell ref="A10:G10"/>
    <mergeCell ref="H9:I9"/>
    <mergeCell ref="H17:I17"/>
    <mergeCell ref="H18:I18"/>
    <mergeCell ref="H11:I11"/>
    <mergeCell ref="B3:J3"/>
    <mergeCell ref="A4:L4"/>
    <mergeCell ref="H6:I6"/>
    <mergeCell ref="H5:J5"/>
    <mergeCell ref="H7:I7"/>
    <mergeCell ref="A6:G6"/>
    <mergeCell ref="A24:G24"/>
    <mergeCell ref="A22:G22"/>
    <mergeCell ref="A7:G7"/>
    <mergeCell ref="A8:G8"/>
    <mergeCell ref="A11:G11"/>
    <mergeCell ref="A12:G12"/>
    <mergeCell ref="A18:G18"/>
    <mergeCell ref="A13:J13"/>
    <mergeCell ref="A17:G17"/>
    <mergeCell ref="H12:I12"/>
    <mergeCell ref="H16:J16"/>
    <mergeCell ref="H10:I10"/>
    <mergeCell ref="H19:I19"/>
    <mergeCell ref="A15:L15"/>
    <mergeCell ref="A14:L14"/>
    <mergeCell ref="A20:G20"/>
    <mergeCell ref="A23:G23"/>
    <mergeCell ref="H23:I23"/>
    <mergeCell ref="H25:I25"/>
    <mergeCell ref="H37:I37"/>
    <mergeCell ref="A25:G25"/>
    <mergeCell ref="H24:I24"/>
    <mergeCell ref="H28:I28"/>
    <mergeCell ref="A26:G26"/>
    <mergeCell ref="A27:G27"/>
    <mergeCell ref="H27:I27"/>
    <mergeCell ref="A30:G30"/>
    <mergeCell ref="H29:I29"/>
    <mergeCell ref="H30:I30"/>
    <mergeCell ref="A28:G28"/>
    <mergeCell ref="A29:G29"/>
    <mergeCell ref="H26:I26"/>
    <mergeCell ref="A47:L47"/>
    <mergeCell ref="I1:L1"/>
    <mergeCell ref="A2:L2"/>
    <mergeCell ref="K51:L51"/>
    <mergeCell ref="A42:G42"/>
    <mergeCell ref="A39:G39"/>
    <mergeCell ref="A34:G34"/>
    <mergeCell ref="H36:I36"/>
    <mergeCell ref="A35:G35"/>
    <mergeCell ref="A41:G41"/>
    <mergeCell ref="H34:I34"/>
    <mergeCell ref="H51:J51"/>
    <mergeCell ref="A36:G36"/>
    <mergeCell ref="H38:I38"/>
    <mergeCell ref="H41:I41"/>
    <mergeCell ref="H35:I35"/>
  </mergeCells>
  <conditionalFormatting sqref="K6:K12">
    <cfRule type="containsText" dxfId="16" priority="2" stopIfTrue="1" operator="containsText" text="VALUE">
      <formula>NOT(ISERROR(SEARCH("VALUE",K6)))</formula>
    </cfRule>
  </conditionalFormatting>
  <dataValidations xWindow="519" yWindow="449" count="4">
    <dataValidation type="list" showInputMessage="1" showErrorMessage="1" promptTitle="Select from drop down list" prompt="Week, fortnight, month, year" sqref="J17:J42" xr:uid="{00000000-0002-0000-0300-000000000000}">
      <formula1>$A$55:$A$58</formula1>
    </dataValidation>
    <dataValidation type="list" showInputMessage="1" showErrorMessage="1" promptTitle="Select from drop down menu" prompt="week, fortnight, month, year" sqref="J7" xr:uid="{00000000-0002-0000-0300-000001000000}">
      <formula1>$A$55:$A$58</formula1>
    </dataValidation>
    <dataValidation type="list" showInputMessage="1" showErrorMessage="1" promptTitle="Select from drop down menu" prompt="Week, fortnight, month, year" sqref="J6" xr:uid="{00000000-0002-0000-0300-000002000000}">
      <formula1>$A$54:$A$58</formula1>
    </dataValidation>
    <dataValidation type="list" showInputMessage="1" showErrorMessage="1" promptTitle="Select from drop down menu" prompt="Week, fortnight, month, year" sqref="J8:J12" xr:uid="{00000000-0002-0000-0300-000003000000}">
      <formula1>$A$55:$A$58</formula1>
    </dataValidation>
  </dataValidations>
  <hyperlinks>
    <hyperlink ref="K49" location="'2 - Planned Monthly Cashflow'!A1" display="'2 - Planned Monthly Cashflow'" xr:uid="{00000000-0004-0000-0300-000000000000}"/>
  </hyperlinks>
  <printOptions horizontalCentered="1" verticalCentered="1"/>
  <pageMargins left="3.937007874015748E-2" right="3.937007874015748E-2" top="3.937007874015748E-2" bottom="3.937007874015748E-2" header="0.31496062992125984" footer="0.31496062992125984"/>
  <pageSetup paperSize="9" scale="83"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S74"/>
  <sheetViews>
    <sheetView showGridLines="0" zoomScale="98" zoomScaleNormal="98" workbookViewId="0">
      <selection activeCell="Q29" sqref="Q29"/>
    </sheetView>
  </sheetViews>
  <sheetFormatPr defaultColWidth="9.1796875" defaultRowHeight="14.5"/>
  <cols>
    <col min="1" max="3" width="9.1796875" style="2"/>
    <col min="4" max="4" width="3.54296875" style="2" customWidth="1"/>
    <col min="5" max="5" width="4" style="2" customWidth="1"/>
    <col min="6" max="6" width="2.7265625" style="2" customWidth="1"/>
    <col min="7" max="7" width="3.7265625" style="2" customWidth="1"/>
    <col min="8" max="8" width="15" style="2" customWidth="1"/>
    <col min="9" max="9" width="10.1796875" style="2" customWidth="1"/>
    <col min="10" max="21" width="11" style="2" customWidth="1"/>
    <col min="22" max="45" width="9.1796875" style="26"/>
    <col min="46" max="16384" width="9.1796875" style="2"/>
  </cols>
  <sheetData>
    <row r="1" spans="1:21" s="26" customFormat="1" ht="20">
      <c r="A1" s="49" t="s">
        <v>94</v>
      </c>
      <c r="B1" s="50"/>
      <c r="C1" s="50"/>
      <c r="D1" s="50"/>
      <c r="E1" s="50"/>
      <c r="F1" s="50"/>
      <c r="G1" s="50"/>
      <c r="H1" s="50"/>
      <c r="I1" s="50"/>
      <c r="J1" s="50"/>
      <c r="K1" s="50"/>
      <c r="L1" s="50"/>
      <c r="M1" s="50"/>
      <c r="N1" s="50"/>
      <c r="O1" s="50"/>
      <c r="P1" s="50"/>
      <c r="Q1" s="50"/>
      <c r="R1" s="50"/>
      <c r="S1" s="50"/>
      <c r="T1" s="50"/>
      <c r="U1" s="50"/>
    </row>
    <row r="2" spans="1:21" s="26" customFormat="1" ht="24.75" customHeight="1">
      <c r="A2" s="325" t="s">
        <v>93</v>
      </c>
      <c r="B2" s="326"/>
      <c r="C2" s="326"/>
      <c r="D2" s="326"/>
      <c r="E2" s="326"/>
      <c r="F2" s="326"/>
      <c r="G2" s="326"/>
      <c r="H2" s="326"/>
      <c r="I2" s="326"/>
      <c r="J2" s="326"/>
      <c r="K2" s="326"/>
      <c r="L2" s="326"/>
      <c r="M2" s="326"/>
      <c r="N2" s="326"/>
      <c r="O2" s="326"/>
      <c r="P2" s="326"/>
      <c r="Q2" s="326"/>
      <c r="R2" s="326"/>
      <c r="S2" s="326"/>
      <c r="T2" s="326"/>
      <c r="U2" s="195"/>
    </row>
    <row r="3" spans="1:21" s="26" customFormat="1">
      <c r="A3" s="71" t="str">
        <f>' 1 - Annual Cash Budget'!A3</f>
        <v>Name</v>
      </c>
      <c r="B3" s="360">
        <f>' 1 - Annual Cash Budget'!B3</f>
        <v>0</v>
      </c>
      <c r="C3" s="360"/>
      <c r="D3" s="360"/>
      <c r="E3" s="360"/>
      <c r="F3" s="360"/>
      <c r="G3" s="360"/>
      <c r="H3" s="72" t="str">
        <f>' 1 - Annual Cash Budget'!K3</f>
        <v>Budget Period</v>
      </c>
      <c r="I3" s="73">
        <f>' 1 - Annual Cash Budget'!L3</f>
        <v>0</v>
      </c>
      <c r="J3" s="74"/>
      <c r="K3" s="74"/>
      <c r="L3" s="75"/>
      <c r="M3" s="76"/>
      <c r="N3" s="77"/>
      <c r="O3" s="77"/>
      <c r="P3" s="77"/>
      <c r="Q3" s="77"/>
      <c r="R3" s="77"/>
      <c r="S3" s="77"/>
      <c r="T3" s="77"/>
      <c r="U3" s="77"/>
    </row>
    <row r="4" spans="1:21" s="8" customFormat="1" ht="6" customHeight="1">
      <c r="A4" s="35"/>
      <c r="B4" s="35"/>
      <c r="C4" s="35"/>
      <c r="D4" s="35"/>
      <c r="E4" s="35"/>
      <c r="F4" s="35"/>
      <c r="G4" s="35"/>
      <c r="H4" s="35"/>
      <c r="I4" s="35"/>
      <c r="J4" s="35"/>
      <c r="K4" s="35"/>
      <c r="L4" s="35"/>
      <c r="M4" s="35"/>
      <c r="N4" s="35"/>
      <c r="O4" s="35"/>
      <c r="P4" s="35"/>
      <c r="Q4" s="35"/>
      <c r="R4" s="35"/>
      <c r="S4" s="35"/>
      <c r="T4" s="35"/>
      <c r="U4" s="35"/>
    </row>
    <row r="5" spans="1:21" s="8" customFormat="1" ht="31.5" customHeight="1">
      <c r="A5" s="359" t="s">
        <v>114</v>
      </c>
      <c r="B5" s="323"/>
      <c r="C5" s="323"/>
      <c r="D5" s="323"/>
      <c r="E5" s="323"/>
      <c r="F5" s="323"/>
      <c r="G5" s="323"/>
      <c r="H5" s="323"/>
      <c r="I5" s="323"/>
      <c r="J5" s="323"/>
      <c r="K5" s="323"/>
      <c r="L5" s="323"/>
      <c r="M5" s="323"/>
      <c r="N5" s="323"/>
      <c r="O5" s="323"/>
      <c r="P5" s="323"/>
      <c r="Q5" s="323"/>
      <c r="R5" s="323"/>
      <c r="S5" s="323"/>
      <c r="T5" s="323"/>
      <c r="U5" s="323"/>
    </row>
    <row r="6" spans="1:21" s="26" customFormat="1" ht="15" customHeight="1">
      <c r="A6" s="55" t="s">
        <v>97</v>
      </c>
      <c r="B6" s="56"/>
      <c r="C6" s="57"/>
      <c r="D6" s="57"/>
      <c r="E6" s="57"/>
      <c r="F6" s="57"/>
      <c r="G6" s="58"/>
      <c r="H6" s="59" t="s">
        <v>6</v>
      </c>
      <c r="I6" s="60" t="s">
        <v>51</v>
      </c>
      <c r="J6" s="59" t="s">
        <v>37</v>
      </c>
      <c r="K6" s="61" t="s">
        <v>38</v>
      </c>
      <c r="L6" s="61" t="s">
        <v>39</v>
      </c>
      <c r="M6" s="61" t="s">
        <v>40</v>
      </c>
      <c r="N6" s="61" t="s">
        <v>41</v>
      </c>
      <c r="O6" s="61" t="s">
        <v>42</v>
      </c>
      <c r="P6" s="61" t="s">
        <v>43</v>
      </c>
      <c r="Q6" s="62" t="s">
        <v>44</v>
      </c>
      <c r="R6" s="62" t="s">
        <v>45</v>
      </c>
      <c r="S6" s="63" t="s">
        <v>46</v>
      </c>
      <c r="T6" s="62" t="s">
        <v>47</v>
      </c>
      <c r="U6" s="63" t="s">
        <v>48</v>
      </c>
    </row>
    <row r="7" spans="1:21" s="26" customFormat="1">
      <c r="A7" s="8"/>
      <c r="B7" s="8"/>
      <c r="C7" s="8"/>
      <c r="D7" s="8"/>
      <c r="E7" s="8"/>
      <c r="F7" s="8"/>
      <c r="G7" s="8"/>
      <c r="J7" s="22" t="s">
        <v>49</v>
      </c>
      <c r="K7" s="22" t="s">
        <v>49</v>
      </c>
      <c r="L7" s="22" t="s">
        <v>49</v>
      </c>
      <c r="M7" s="22" t="s">
        <v>49</v>
      </c>
      <c r="N7" s="22" t="s">
        <v>49</v>
      </c>
      <c r="O7" s="22" t="s">
        <v>49</v>
      </c>
      <c r="P7" s="22" t="s">
        <v>49</v>
      </c>
      <c r="Q7" s="12" t="s">
        <v>49</v>
      </c>
      <c r="R7" s="12" t="s">
        <v>49</v>
      </c>
      <c r="S7" s="12" t="s">
        <v>49</v>
      </c>
      <c r="T7" s="12" t="s">
        <v>49</v>
      </c>
      <c r="U7" s="12" t="s">
        <v>49</v>
      </c>
    </row>
    <row r="8" spans="1:21">
      <c r="A8" s="331" t="str">
        <f>' 1 - Annual Cash Budget'!A6</f>
        <v>Salary/wages after tax</v>
      </c>
      <c r="B8" s="329"/>
      <c r="C8" s="329"/>
      <c r="D8" s="329"/>
      <c r="E8" s="329"/>
      <c r="F8" s="329"/>
      <c r="G8" s="330"/>
      <c r="H8" s="209">
        <f>' 1 - Annual Cash Budget'!K6</f>
        <v>0</v>
      </c>
      <c r="I8" s="110">
        <f t="shared" ref="I8:I15" si="0">(H8-SUM(J8:U8))</f>
        <v>0</v>
      </c>
      <c r="J8" s="205">
        <f>$H8/12</f>
        <v>0</v>
      </c>
      <c r="K8" s="205">
        <f>$H$8/12</f>
        <v>0</v>
      </c>
      <c r="L8" s="205">
        <f t="shared" ref="L8:U8" si="1">$H$8/12</f>
        <v>0</v>
      </c>
      <c r="M8" s="205">
        <f t="shared" si="1"/>
        <v>0</v>
      </c>
      <c r="N8" s="205">
        <f t="shared" si="1"/>
        <v>0</v>
      </c>
      <c r="O8" s="205">
        <f t="shared" si="1"/>
        <v>0</v>
      </c>
      <c r="P8" s="205">
        <f t="shared" si="1"/>
        <v>0</v>
      </c>
      <c r="Q8" s="205">
        <f t="shared" si="1"/>
        <v>0</v>
      </c>
      <c r="R8" s="205">
        <f t="shared" si="1"/>
        <v>0</v>
      </c>
      <c r="S8" s="205">
        <f t="shared" si="1"/>
        <v>0</v>
      </c>
      <c r="T8" s="205">
        <f t="shared" si="1"/>
        <v>0</v>
      </c>
      <c r="U8" s="205">
        <f t="shared" si="1"/>
        <v>0</v>
      </c>
    </row>
    <row r="9" spans="1:21">
      <c r="A9" s="331" t="str">
        <f>' 1 - Annual Cash Budget'!A7</f>
        <v>Salary/wages after tax for partner</v>
      </c>
      <c r="B9" s="329"/>
      <c r="C9" s="329"/>
      <c r="D9" s="329"/>
      <c r="E9" s="329"/>
      <c r="F9" s="329"/>
      <c r="G9" s="330"/>
      <c r="H9" s="209">
        <f>' 1 - Annual Cash Budget'!K7</f>
        <v>0</v>
      </c>
      <c r="I9" s="110">
        <f t="shared" si="0"/>
        <v>0</v>
      </c>
      <c r="J9" s="205">
        <f>$H9/12</f>
        <v>0</v>
      </c>
      <c r="K9" s="205">
        <f t="shared" ref="K9:U9" si="2">$H$9/12</f>
        <v>0</v>
      </c>
      <c r="L9" s="205">
        <f t="shared" si="2"/>
        <v>0</v>
      </c>
      <c r="M9" s="205">
        <f t="shared" si="2"/>
        <v>0</v>
      </c>
      <c r="N9" s="205">
        <f t="shared" si="2"/>
        <v>0</v>
      </c>
      <c r="O9" s="205">
        <f t="shared" si="2"/>
        <v>0</v>
      </c>
      <c r="P9" s="205">
        <f t="shared" si="2"/>
        <v>0</v>
      </c>
      <c r="Q9" s="205">
        <f t="shared" si="2"/>
        <v>0</v>
      </c>
      <c r="R9" s="205">
        <f t="shared" si="2"/>
        <v>0</v>
      </c>
      <c r="S9" s="205">
        <f t="shared" si="2"/>
        <v>0</v>
      </c>
      <c r="T9" s="205">
        <f t="shared" si="2"/>
        <v>0</v>
      </c>
      <c r="U9" s="205">
        <f t="shared" si="2"/>
        <v>0</v>
      </c>
    </row>
    <row r="10" spans="1:21">
      <c r="A10" s="331" t="str">
        <f>' 1 - Annual Cash Budget'!A8</f>
        <v>Income from investments e.g. interest, dividends</v>
      </c>
      <c r="B10" s="329"/>
      <c r="C10" s="329"/>
      <c r="D10" s="329"/>
      <c r="E10" s="329"/>
      <c r="F10" s="329"/>
      <c r="G10" s="330"/>
      <c r="H10" s="209">
        <f>' 1 - Annual Cash Budget'!K8</f>
        <v>0</v>
      </c>
      <c r="I10" s="110">
        <f t="shared" si="0"/>
        <v>0</v>
      </c>
      <c r="J10" s="205">
        <f t="shared" ref="J10:J11" si="3">$H10/12</f>
        <v>0</v>
      </c>
      <c r="K10" s="205">
        <f t="shared" ref="K10:U10" si="4">$H$10/12</f>
        <v>0</v>
      </c>
      <c r="L10" s="205">
        <f t="shared" si="4"/>
        <v>0</v>
      </c>
      <c r="M10" s="205">
        <f t="shared" si="4"/>
        <v>0</v>
      </c>
      <c r="N10" s="205">
        <f t="shared" si="4"/>
        <v>0</v>
      </c>
      <c r="O10" s="205">
        <f t="shared" si="4"/>
        <v>0</v>
      </c>
      <c r="P10" s="205">
        <f t="shared" si="4"/>
        <v>0</v>
      </c>
      <c r="Q10" s="205">
        <f t="shared" si="4"/>
        <v>0</v>
      </c>
      <c r="R10" s="205">
        <f t="shared" si="4"/>
        <v>0</v>
      </c>
      <c r="S10" s="205">
        <f t="shared" si="4"/>
        <v>0</v>
      </c>
      <c r="T10" s="205">
        <f t="shared" si="4"/>
        <v>0</v>
      </c>
      <c r="U10" s="205">
        <f t="shared" si="4"/>
        <v>0</v>
      </c>
    </row>
    <row r="11" spans="1:21">
      <c r="A11" s="331" t="str">
        <f>' 1 - Annual Cash Budget'!A9</f>
        <v>Other income e.g. stock sales, lease cows</v>
      </c>
      <c r="B11" s="329"/>
      <c r="C11" s="329"/>
      <c r="D11" s="329"/>
      <c r="E11" s="329"/>
      <c r="F11" s="329"/>
      <c r="G11" s="330"/>
      <c r="H11" s="209">
        <f>' 1 - Annual Cash Budget'!K9</f>
        <v>0</v>
      </c>
      <c r="I11" s="110">
        <f t="shared" si="0"/>
        <v>0</v>
      </c>
      <c r="J11" s="205">
        <f t="shared" si="3"/>
        <v>0</v>
      </c>
      <c r="K11" s="205">
        <f t="shared" ref="K11:U11" si="5">$H$11/12</f>
        <v>0</v>
      </c>
      <c r="L11" s="205">
        <f t="shared" si="5"/>
        <v>0</v>
      </c>
      <c r="M11" s="205">
        <f t="shared" si="5"/>
        <v>0</v>
      </c>
      <c r="N11" s="205">
        <f t="shared" si="5"/>
        <v>0</v>
      </c>
      <c r="O11" s="205">
        <f t="shared" si="5"/>
        <v>0</v>
      </c>
      <c r="P11" s="205">
        <f t="shared" si="5"/>
        <v>0</v>
      </c>
      <c r="Q11" s="205">
        <f t="shared" si="5"/>
        <v>0</v>
      </c>
      <c r="R11" s="205">
        <f t="shared" si="5"/>
        <v>0</v>
      </c>
      <c r="S11" s="205">
        <f t="shared" si="5"/>
        <v>0</v>
      </c>
      <c r="T11" s="205">
        <f t="shared" si="5"/>
        <v>0</v>
      </c>
      <c r="U11" s="205">
        <f t="shared" si="5"/>
        <v>0</v>
      </c>
    </row>
    <row r="12" spans="1:21">
      <c r="A12" s="331" t="str">
        <f>' 1 - Annual Cash Budget'!A10</f>
        <v>Working for Families, Child Support, Benefits</v>
      </c>
      <c r="B12" s="329"/>
      <c r="C12" s="329"/>
      <c r="D12" s="329"/>
      <c r="E12" s="329"/>
      <c r="F12" s="329"/>
      <c r="G12" s="330"/>
      <c r="H12" s="209">
        <f>' 1 - Annual Cash Budget'!K10</f>
        <v>0</v>
      </c>
      <c r="I12" s="110">
        <f t="shared" si="0"/>
        <v>0</v>
      </c>
      <c r="J12" s="205">
        <f>$H$12/12</f>
        <v>0</v>
      </c>
      <c r="K12" s="205">
        <f t="shared" ref="K12:U12" si="6">$H$12/12</f>
        <v>0</v>
      </c>
      <c r="L12" s="205">
        <f t="shared" si="6"/>
        <v>0</v>
      </c>
      <c r="M12" s="205">
        <f t="shared" si="6"/>
        <v>0</v>
      </c>
      <c r="N12" s="205">
        <f t="shared" si="6"/>
        <v>0</v>
      </c>
      <c r="O12" s="205">
        <f t="shared" si="6"/>
        <v>0</v>
      </c>
      <c r="P12" s="205">
        <f t="shared" si="6"/>
        <v>0</v>
      </c>
      <c r="Q12" s="205">
        <f t="shared" si="6"/>
        <v>0</v>
      </c>
      <c r="R12" s="205">
        <f t="shared" si="6"/>
        <v>0</v>
      </c>
      <c r="S12" s="205">
        <f t="shared" si="6"/>
        <v>0</v>
      </c>
      <c r="T12" s="205">
        <f t="shared" si="6"/>
        <v>0</v>
      </c>
      <c r="U12" s="205">
        <f t="shared" si="6"/>
        <v>0</v>
      </c>
    </row>
    <row r="13" spans="1:21">
      <c r="A13" s="331" t="str">
        <f>' 1 - Annual Cash Budget'!A11</f>
        <v>Other</v>
      </c>
      <c r="B13" s="329"/>
      <c r="C13" s="329"/>
      <c r="D13" s="329"/>
      <c r="E13" s="329"/>
      <c r="F13" s="329"/>
      <c r="G13" s="330"/>
      <c r="H13" s="209">
        <f>' 1 - Annual Cash Budget'!K11</f>
        <v>0</v>
      </c>
      <c r="I13" s="110">
        <f t="shared" si="0"/>
        <v>0</v>
      </c>
      <c r="J13" s="205">
        <f>$H$13/12</f>
        <v>0</v>
      </c>
      <c r="K13" s="205">
        <f t="shared" ref="K13:U13" si="7">$H$13/12</f>
        <v>0</v>
      </c>
      <c r="L13" s="205">
        <f t="shared" si="7"/>
        <v>0</v>
      </c>
      <c r="M13" s="205">
        <f t="shared" si="7"/>
        <v>0</v>
      </c>
      <c r="N13" s="205">
        <f t="shared" si="7"/>
        <v>0</v>
      </c>
      <c r="O13" s="205">
        <f t="shared" si="7"/>
        <v>0</v>
      </c>
      <c r="P13" s="205">
        <f t="shared" si="7"/>
        <v>0</v>
      </c>
      <c r="Q13" s="205">
        <f t="shared" si="7"/>
        <v>0</v>
      </c>
      <c r="R13" s="205">
        <f t="shared" si="7"/>
        <v>0</v>
      </c>
      <c r="S13" s="205">
        <f t="shared" si="7"/>
        <v>0</v>
      </c>
      <c r="T13" s="205">
        <f t="shared" si="7"/>
        <v>0</v>
      </c>
      <c r="U13" s="205">
        <f t="shared" si="7"/>
        <v>0</v>
      </c>
    </row>
    <row r="14" spans="1:21">
      <c r="A14" s="331" t="str">
        <f>' 1 - Annual Cash Budget'!A12</f>
        <v>Other</v>
      </c>
      <c r="B14" s="329"/>
      <c r="C14" s="329"/>
      <c r="D14" s="329"/>
      <c r="E14" s="329"/>
      <c r="F14" s="329"/>
      <c r="G14" s="330"/>
      <c r="H14" s="209">
        <f>' 1 - Annual Cash Budget'!K12</f>
        <v>0</v>
      </c>
      <c r="I14" s="110">
        <f t="shared" si="0"/>
        <v>0</v>
      </c>
      <c r="J14" s="205">
        <f>$H$14/12</f>
        <v>0</v>
      </c>
      <c r="K14" s="205">
        <f t="shared" ref="K14:U14" si="8">$H$14/12</f>
        <v>0</v>
      </c>
      <c r="L14" s="205">
        <f t="shared" si="8"/>
        <v>0</v>
      </c>
      <c r="M14" s="205">
        <f t="shared" si="8"/>
        <v>0</v>
      </c>
      <c r="N14" s="205">
        <f t="shared" si="8"/>
        <v>0</v>
      </c>
      <c r="O14" s="205">
        <f t="shared" si="8"/>
        <v>0</v>
      </c>
      <c r="P14" s="205">
        <f t="shared" si="8"/>
        <v>0</v>
      </c>
      <c r="Q14" s="205">
        <f t="shared" si="8"/>
        <v>0</v>
      </c>
      <c r="R14" s="205">
        <f t="shared" si="8"/>
        <v>0</v>
      </c>
      <c r="S14" s="205">
        <f t="shared" si="8"/>
        <v>0</v>
      </c>
      <c r="T14" s="205">
        <f t="shared" si="8"/>
        <v>0</v>
      </c>
      <c r="U14" s="205">
        <f t="shared" si="8"/>
        <v>0</v>
      </c>
    </row>
    <row r="15" spans="1:21" s="26" customFormat="1">
      <c r="A15" s="356" t="str">
        <f>' 1 - Annual Cash Budget'!A13</f>
        <v>Total Income</v>
      </c>
      <c r="B15" s="357"/>
      <c r="C15" s="357"/>
      <c r="D15" s="357"/>
      <c r="E15" s="357"/>
      <c r="F15" s="357"/>
      <c r="G15" s="358"/>
      <c r="H15" s="18">
        <f>SUM(H8:H14)</f>
        <v>0</v>
      </c>
      <c r="I15" s="36">
        <f t="shared" si="0"/>
        <v>0</v>
      </c>
      <c r="J15" s="20">
        <f>SUM(J8:J14)</f>
        <v>0</v>
      </c>
      <c r="K15" s="20">
        <f t="shared" ref="K15:U15" si="9">SUM(K8:K14)</f>
        <v>0</v>
      </c>
      <c r="L15" s="20">
        <f t="shared" si="9"/>
        <v>0</v>
      </c>
      <c r="M15" s="20">
        <f t="shared" si="9"/>
        <v>0</v>
      </c>
      <c r="N15" s="20">
        <f t="shared" si="9"/>
        <v>0</v>
      </c>
      <c r="O15" s="20">
        <f>SUM(O8:O14)</f>
        <v>0</v>
      </c>
      <c r="P15" s="20">
        <f t="shared" si="9"/>
        <v>0</v>
      </c>
      <c r="Q15" s="13">
        <f t="shared" si="9"/>
        <v>0</v>
      </c>
      <c r="R15" s="13">
        <f t="shared" si="9"/>
        <v>0</v>
      </c>
      <c r="S15" s="13">
        <f t="shared" si="9"/>
        <v>0</v>
      </c>
      <c r="T15" s="13">
        <f t="shared" si="9"/>
        <v>0</v>
      </c>
      <c r="U15" s="13">
        <f t="shared" si="9"/>
        <v>0</v>
      </c>
    </row>
    <row r="16" spans="1:21" s="8" customFormat="1" ht="44.25" customHeight="1">
      <c r="A16" s="359" t="s">
        <v>115</v>
      </c>
      <c r="B16" s="323"/>
      <c r="C16" s="323"/>
      <c r="D16" s="323"/>
      <c r="E16" s="323"/>
      <c r="F16" s="323"/>
      <c r="G16" s="323"/>
      <c r="H16" s="323"/>
      <c r="I16" s="323"/>
      <c r="J16" s="323"/>
      <c r="K16" s="323"/>
      <c r="L16" s="323"/>
      <c r="M16" s="323"/>
      <c r="N16" s="323"/>
      <c r="O16" s="323"/>
      <c r="P16" s="323"/>
      <c r="Q16" s="323"/>
      <c r="R16" s="323"/>
      <c r="S16" s="323"/>
      <c r="T16" s="323"/>
      <c r="U16" s="323"/>
    </row>
    <row r="17" spans="1:21" s="8" customFormat="1" ht="18" customHeight="1">
      <c r="A17" s="293" t="s">
        <v>221</v>
      </c>
      <c r="B17" s="279"/>
      <c r="C17" s="279"/>
      <c r="D17" s="279"/>
      <c r="E17" s="279"/>
      <c r="F17" s="279"/>
      <c r="G17" s="279"/>
      <c r="H17" s="279"/>
      <c r="I17" s="279"/>
      <c r="J17" s="279"/>
      <c r="K17" s="279"/>
      <c r="L17" s="279"/>
      <c r="M17" s="279"/>
      <c r="N17" s="279"/>
      <c r="O17" s="279"/>
      <c r="P17" s="279"/>
      <c r="Q17" s="279"/>
      <c r="R17" s="279"/>
      <c r="S17" s="279"/>
      <c r="T17" s="279"/>
      <c r="U17" s="279"/>
    </row>
    <row r="18" spans="1:21" s="8" customFormat="1" ht="35.25" customHeight="1">
      <c r="A18" s="364" t="s">
        <v>113</v>
      </c>
      <c r="B18" s="364"/>
      <c r="C18" s="364"/>
      <c r="D18" s="364"/>
      <c r="E18" s="364"/>
      <c r="F18" s="364"/>
      <c r="G18" s="364"/>
      <c r="H18" s="364"/>
      <c r="I18" s="364"/>
      <c r="J18" s="364"/>
      <c r="K18" s="364"/>
      <c r="L18" s="364"/>
      <c r="M18" s="364"/>
      <c r="N18" s="364"/>
      <c r="O18" s="364"/>
      <c r="P18" s="364"/>
      <c r="Q18" s="364"/>
      <c r="R18" s="364"/>
      <c r="S18" s="364"/>
      <c r="T18" s="364"/>
      <c r="U18" s="364"/>
    </row>
    <row r="19" spans="1:21" s="26" customFormat="1">
      <c r="A19" s="361" t="str">
        <f>' 1 - Annual Cash Budget'!A16</f>
        <v>My Expenses</v>
      </c>
      <c r="B19" s="362"/>
      <c r="C19" s="362"/>
      <c r="D19" s="362"/>
      <c r="E19" s="362"/>
      <c r="F19" s="362"/>
      <c r="G19" s="363"/>
      <c r="H19" s="53" t="s">
        <v>35</v>
      </c>
      <c r="I19" s="60" t="s">
        <v>51</v>
      </c>
      <c r="J19" s="59" t="s">
        <v>37</v>
      </c>
      <c r="K19" s="61" t="s">
        <v>38</v>
      </c>
      <c r="L19" s="61" t="s">
        <v>39</v>
      </c>
      <c r="M19" s="61" t="s">
        <v>40</v>
      </c>
      <c r="N19" s="61" t="s">
        <v>41</v>
      </c>
      <c r="O19" s="61" t="s">
        <v>42</v>
      </c>
      <c r="P19" s="61" t="s">
        <v>43</v>
      </c>
      <c r="Q19" s="62" t="s">
        <v>44</v>
      </c>
      <c r="R19" s="62" t="s">
        <v>45</v>
      </c>
      <c r="S19" s="63" t="s">
        <v>46</v>
      </c>
      <c r="T19" s="62" t="s">
        <v>47</v>
      </c>
      <c r="U19" s="63" t="s">
        <v>48</v>
      </c>
    </row>
    <row r="20" spans="1:21">
      <c r="A20" s="331" t="str">
        <f>' 1 - Annual Cash Budget'!A17</f>
        <v>House rental or rates, home maintenance &amp; repair</v>
      </c>
      <c r="B20" s="329"/>
      <c r="C20" s="329"/>
      <c r="D20" s="329"/>
      <c r="E20" s="329"/>
      <c r="F20" s="329"/>
      <c r="G20" s="330"/>
      <c r="H20" s="210">
        <f>' 1 - Annual Cash Budget'!K17</f>
        <v>0</v>
      </c>
      <c r="I20" s="111">
        <f>(H20-SUM(J20:U20))</f>
        <v>0</v>
      </c>
      <c r="J20" s="206">
        <f>$H20/12</f>
        <v>0</v>
      </c>
      <c r="K20" s="206">
        <f t="shared" ref="K20:U21" si="10">$H20/12</f>
        <v>0</v>
      </c>
      <c r="L20" s="206">
        <f t="shared" si="10"/>
        <v>0</v>
      </c>
      <c r="M20" s="206">
        <f t="shared" si="10"/>
        <v>0</v>
      </c>
      <c r="N20" s="206">
        <f t="shared" si="10"/>
        <v>0</v>
      </c>
      <c r="O20" s="206">
        <f t="shared" si="10"/>
        <v>0</v>
      </c>
      <c r="P20" s="206">
        <f t="shared" si="10"/>
        <v>0</v>
      </c>
      <c r="Q20" s="207">
        <f t="shared" si="10"/>
        <v>0</v>
      </c>
      <c r="R20" s="207">
        <f t="shared" si="10"/>
        <v>0</v>
      </c>
      <c r="S20" s="207">
        <f t="shared" si="10"/>
        <v>0</v>
      </c>
      <c r="T20" s="207">
        <f t="shared" si="10"/>
        <v>0</v>
      </c>
      <c r="U20" s="207">
        <f t="shared" si="10"/>
        <v>0</v>
      </c>
    </row>
    <row r="21" spans="1:21">
      <c r="A21" s="331" t="str">
        <f>' 1 - Annual Cash Budget'!A18</f>
        <v>Food - groceries</v>
      </c>
      <c r="B21" s="329"/>
      <c r="C21" s="329"/>
      <c r="D21" s="329"/>
      <c r="E21" s="329"/>
      <c r="F21" s="329"/>
      <c r="G21" s="330"/>
      <c r="H21" s="210">
        <f>' 1 - Annual Cash Budget'!K18</f>
        <v>0</v>
      </c>
      <c r="I21" s="111">
        <f t="shared" ref="I21:I46" si="11">(H21-SUM(J21:U21))</f>
        <v>0</v>
      </c>
      <c r="J21" s="206">
        <f t="shared" ref="J21:U45" si="12">$H21/12</f>
        <v>0</v>
      </c>
      <c r="K21" s="206">
        <f t="shared" si="10"/>
        <v>0</v>
      </c>
      <c r="L21" s="206">
        <f t="shared" si="10"/>
        <v>0</v>
      </c>
      <c r="M21" s="206">
        <f t="shared" si="10"/>
        <v>0</v>
      </c>
      <c r="N21" s="206">
        <f t="shared" si="10"/>
        <v>0</v>
      </c>
      <c r="O21" s="206">
        <f t="shared" si="10"/>
        <v>0</v>
      </c>
      <c r="P21" s="206">
        <f t="shared" si="10"/>
        <v>0</v>
      </c>
      <c r="Q21" s="207">
        <f>$H21/12</f>
        <v>0</v>
      </c>
      <c r="R21" s="207">
        <f>$H21/12</f>
        <v>0</v>
      </c>
      <c r="S21" s="207">
        <f>$H21/12</f>
        <v>0</v>
      </c>
      <c r="T21" s="207">
        <f>$H21/12</f>
        <v>0</v>
      </c>
      <c r="U21" s="207">
        <f>$H21/12</f>
        <v>0</v>
      </c>
    </row>
    <row r="22" spans="1:21">
      <c r="A22" s="331" t="str">
        <f>' 1 - Annual Cash Budget'!A19</f>
        <v>Food and drink - dining out, takeaways, drink</v>
      </c>
      <c r="B22" s="329"/>
      <c r="C22" s="329"/>
      <c r="D22" s="329"/>
      <c r="E22" s="329"/>
      <c r="F22" s="329"/>
      <c r="G22" s="330"/>
      <c r="H22" s="210">
        <f>' 1 - Annual Cash Budget'!K19</f>
        <v>0</v>
      </c>
      <c r="I22" s="111">
        <f t="shared" si="11"/>
        <v>0</v>
      </c>
      <c r="J22" s="206">
        <f t="shared" si="12"/>
        <v>0</v>
      </c>
      <c r="K22" s="206">
        <f t="shared" si="12"/>
        <v>0</v>
      </c>
      <c r="L22" s="206">
        <f t="shared" si="12"/>
        <v>0</v>
      </c>
      <c r="M22" s="206">
        <f t="shared" si="12"/>
        <v>0</v>
      </c>
      <c r="N22" s="206">
        <f t="shared" si="12"/>
        <v>0</v>
      </c>
      <c r="O22" s="206">
        <f t="shared" si="12"/>
        <v>0</v>
      </c>
      <c r="P22" s="206">
        <f t="shared" si="12"/>
        <v>0</v>
      </c>
      <c r="Q22" s="207">
        <f t="shared" si="12"/>
        <v>0</v>
      </c>
      <c r="R22" s="207">
        <f t="shared" si="12"/>
        <v>0</v>
      </c>
      <c r="S22" s="207">
        <f t="shared" si="12"/>
        <v>0</v>
      </c>
      <c r="T22" s="207">
        <f t="shared" si="12"/>
        <v>0</v>
      </c>
      <c r="U22" s="207">
        <f t="shared" si="12"/>
        <v>0</v>
      </c>
    </row>
    <row r="23" spans="1:21">
      <c r="A23" s="331" t="str">
        <f>' 1 - Annual Cash Budget'!A20</f>
        <v>Electricity, gas</v>
      </c>
      <c r="B23" s="329"/>
      <c r="C23" s="329"/>
      <c r="D23" s="329"/>
      <c r="E23" s="329"/>
      <c r="F23" s="329"/>
      <c r="G23" s="330"/>
      <c r="H23" s="210">
        <f>' 1 - Annual Cash Budget'!K20</f>
        <v>0</v>
      </c>
      <c r="I23" s="111">
        <f t="shared" si="11"/>
        <v>0</v>
      </c>
      <c r="J23" s="206">
        <f>$H23/12</f>
        <v>0</v>
      </c>
      <c r="K23" s="206">
        <f t="shared" si="12"/>
        <v>0</v>
      </c>
      <c r="L23" s="206">
        <f t="shared" si="12"/>
        <v>0</v>
      </c>
      <c r="M23" s="206">
        <f t="shared" si="12"/>
        <v>0</v>
      </c>
      <c r="N23" s="206">
        <f t="shared" si="12"/>
        <v>0</v>
      </c>
      <c r="O23" s="206">
        <f t="shared" si="12"/>
        <v>0</v>
      </c>
      <c r="P23" s="206">
        <f t="shared" si="12"/>
        <v>0</v>
      </c>
      <c r="Q23" s="207">
        <f t="shared" si="12"/>
        <v>0</v>
      </c>
      <c r="R23" s="207">
        <f t="shared" si="12"/>
        <v>0</v>
      </c>
      <c r="S23" s="207">
        <f t="shared" si="12"/>
        <v>0</v>
      </c>
      <c r="T23" s="207">
        <f t="shared" si="12"/>
        <v>0</v>
      </c>
      <c r="U23" s="207">
        <f t="shared" si="12"/>
        <v>0</v>
      </c>
    </row>
    <row r="24" spans="1:21">
      <c r="A24" s="331" t="str">
        <f>' 1 - Annual Cash Budget'!A21</f>
        <v>Telephone, mobile phone, internet, TV, sky</v>
      </c>
      <c r="B24" s="329"/>
      <c r="C24" s="329"/>
      <c r="D24" s="329"/>
      <c r="E24" s="329"/>
      <c r="F24" s="329"/>
      <c r="G24" s="330"/>
      <c r="H24" s="210">
        <f>' 1 - Annual Cash Budget'!K21</f>
        <v>0</v>
      </c>
      <c r="I24" s="111">
        <f t="shared" si="11"/>
        <v>0</v>
      </c>
      <c r="J24" s="206">
        <f t="shared" si="12"/>
        <v>0</v>
      </c>
      <c r="K24" s="206">
        <f t="shared" si="12"/>
        <v>0</v>
      </c>
      <c r="L24" s="206">
        <f t="shared" si="12"/>
        <v>0</v>
      </c>
      <c r="M24" s="206">
        <f t="shared" si="12"/>
        <v>0</v>
      </c>
      <c r="N24" s="206">
        <f t="shared" si="12"/>
        <v>0</v>
      </c>
      <c r="O24" s="206">
        <f t="shared" si="12"/>
        <v>0</v>
      </c>
      <c r="P24" s="206">
        <f t="shared" si="12"/>
        <v>0</v>
      </c>
      <c r="Q24" s="207">
        <f t="shared" si="12"/>
        <v>0</v>
      </c>
      <c r="R24" s="207">
        <f t="shared" si="12"/>
        <v>0</v>
      </c>
      <c r="S24" s="207">
        <f t="shared" si="12"/>
        <v>0</v>
      </c>
      <c r="T24" s="207">
        <f t="shared" si="12"/>
        <v>0</v>
      </c>
      <c r="U24" s="207">
        <f t="shared" si="12"/>
        <v>0</v>
      </c>
    </row>
    <row r="25" spans="1:21">
      <c r="A25" s="331" t="str">
        <f>' 1 - Annual Cash Budget'!A22</f>
        <v>Clothes, shoes, farm gear</v>
      </c>
      <c r="B25" s="329"/>
      <c r="C25" s="329"/>
      <c r="D25" s="329"/>
      <c r="E25" s="329"/>
      <c r="F25" s="329"/>
      <c r="G25" s="330"/>
      <c r="H25" s="210">
        <f>' 1 - Annual Cash Budget'!K22</f>
        <v>0</v>
      </c>
      <c r="I25" s="111">
        <f t="shared" si="11"/>
        <v>0</v>
      </c>
      <c r="J25" s="206">
        <f t="shared" si="12"/>
        <v>0</v>
      </c>
      <c r="K25" s="206">
        <f t="shared" si="12"/>
        <v>0</v>
      </c>
      <c r="L25" s="206">
        <f t="shared" si="12"/>
        <v>0</v>
      </c>
      <c r="M25" s="206">
        <f t="shared" si="12"/>
        <v>0</v>
      </c>
      <c r="N25" s="206">
        <f t="shared" si="12"/>
        <v>0</v>
      </c>
      <c r="O25" s="206">
        <f t="shared" si="12"/>
        <v>0</v>
      </c>
      <c r="P25" s="206">
        <f t="shared" si="12"/>
        <v>0</v>
      </c>
      <c r="Q25" s="207">
        <f t="shared" si="12"/>
        <v>0</v>
      </c>
      <c r="R25" s="207">
        <f t="shared" si="12"/>
        <v>0</v>
      </c>
      <c r="S25" s="207">
        <f t="shared" si="12"/>
        <v>0</v>
      </c>
      <c r="T25" s="207">
        <f t="shared" si="12"/>
        <v>0</v>
      </c>
      <c r="U25" s="207">
        <f t="shared" si="12"/>
        <v>0</v>
      </c>
    </row>
    <row r="26" spans="1:21">
      <c r="A26" s="331" t="str">
        <f>' 1 - Annual Cash Budget'!A23</f>
        <v>Hair and beauty</v>
      </c>
      <c r="B26" s="329"/>
      <c r="C26" s="329"/>
      <c r="D26" s="329"/>
      <c r="E26" s="329"/>
      <c r="F26" s="329"/>
      <c r="G26" s="330"/>
      <c r="H26" s="210">
        <f>' 1 - Annual Cash Budget'!K23</f>
        <v>0</v>
      </c>
      <c r="I26" s="111">
        <f t="shared" si="11"/>
        <v>0</v>
      </c>
      <c r="J26" s="206">
        <f t="shared" si="12"/>
        <v>0</v>
      </c>
      <c r="K26" s="206">
        <f t="shared" si="12"/>
        <v>0</v>
      </c>
      <c r="L26" s="206">
        <f t="shared" si="12"/>
        <v>0</v>
      </c>
      <c r="M26" s="206">
        <f t="shared" si="12"/>
        <v>0</v>
      </c>
      <c r="N26" s="206">
        <f t="shared" si="12"/>
        <v>0</v>
      </c>
      <c r="O26" s="206">
        <f t="shared" si="12"/>
        <v>0</v>
      </c>
      <c r="P26" s="206">
        <f t="shared" si="12"/>
        <v>0</v>
      </c>
      <c r="Q26" s="207">
        <f t="shared" si="12"/>
        <v>0</v>
      </c>
      <c r="R26" s="207">
        <f t="shared" si="12"/>
        <v>0</v>
      </c>
      <c r="S26" s="207">
        <f t="shared" si="12"/>
        <v>0</v>
      </c>
      <c r="T26" s="207">
        <f t="shared" si="12"/>
        <v>0</v>
      </c>
      <c r="U26" s="207">
        <f t="shared" si="12"/>
        <v>0</v>
      </c>
    </row>
    <row r="27" spans="1:21">
      <c r="A27" s="331" t="str">
        <f>' 1 - Annual Cash Budget'!A24</f>
        <v>Vehicle - car, bike – petrol, maintenance</v>
      </c>
      <c r="B27" s="329"/>
      <c r="C27" s="329"/>
      <c r="D27" s="329"/>
      <c r="E27" s="329"/>
      <c r="F27" s="329"/>
      <c r="G27" s="330"/>
      <c r="H27" s="210">
        <f>' 1 - Annual Cash Budget'!K24</f>
        <v>0</v>
      </c>
      <c r="I27" s="111">
        <f t="shared" si="11"/>
        <v>0</v>
      </c>
      <c r="J27" s="206">
        <f t="shared" si="12"/>
        <v>0</v>
      </c>
      <c r="K27" s="206">
        <f t="shared" si="12"/>
        <v>0</v>
      </c>
      <c r="L27" s="206">
        <f t="shared" si="12"/>
        <v>0</v>
      </c>
      <c r="M27" s="206">
        <f t="shared" si="12"/>
        <v>0</v>
      </c>
      <c r="N27" s="206">
        <f t="shared" si="12"/>
        <v>0</v>
      </c>
      <c r="O27" s="206">
        <f t="shared" si="12"/>
        <v>0</v>
      </c>
      <c r="P27" s="206">
        <f t="shared" si="12"/>
        <v>0</v>
      </c>
      <c r="Q27" s="207">
        <f t="shared" si="12"/>
        <v>0</v>
      </c>
      <c r="R27" s="207">
        <f t="shared" si="12"/>
        <v>0</v>
      </c>
      <c r="S27" s="207">
        <f t="shared" si="12"/>
        <v>0</v>
      </c>
      <c r="T27" s="207">
        <f t="shared" si="12"/>
        <v>0</v>
      </c>
      <c r="U27" s="207">
        <f t="shared" si="12"/>
        <v>0</v>
      </c>
    </row>
    <row r="28" spans="1:21">
      <c r="A28" s="331" t="str">
        <f>' 1 - Annual Cash Budget'!A25</f>
        <v>Vehicle - car, bike – WOF, registration, insurance</v>
      </c>
      <c r="B28" s="329"/>
      <c r="C28" s="329"/>
      <c r="D28" s="329"/>
      <c r="E28" s="329"/>
      <c r="F28" s="329"/>
      <c r="G28" s="330"/>
      <c r="H28" s="210">
        <f>' 1 - Annual Cash Budget'!K25</f>
        <v>0</v>
      </c>
      <c r="I28" s="111">
        <f t="shared" si="11"/>
        <v>0</v>
      </c>
      <c r="J28" s="206">
        <f t="shared" si="12"/>
        <v>0</v>
      </c>
      <c r="K28" s="206">
        <f t="shared" si="12"/>
        <v>0</v>
      </c>
      <c r="L28" s="206">
        <f t="shared" si="12"/>
        <v>0</v>
      </c>
      <c r="M28" s="206">
        <f t="shared" si="12"/>
        <v>0</v>
      </c>
      <c r="N28" s="206">
        <f t="shared" si="12"/>
        <v>0</v>
      </c>
      <c r="O28" s="206">
        <f t="shared" si="12"/>
        <v>0</v>
      </c>
      <c r="P28" s="206">
        <f t="shared" si="12"/>
        <v>0</v>
      </c>
      <c r="Q28" s="207">
        <f t="shared" si="12"/>
        <v>0</v>
      </c>
      <c r="R28" s="207">
        <f t="shared" si="12"/>
        <v>0</v>
      </c>
      <c r="S28" s="207">
        <f t="shared" si="12"/>
        <v>0</v>
      </c>
      <c r="T28" s="207">
        <f t="shared" si="12"/>
        <v>0</v>
      </c>
      <c r="U28" s="207">
        <f t="shared" si="12"/>
        <v>0</v>
      </c>
    </row>
    <row r="29" spans="1:21">
      <c r="A29" s="331" t="str">
        <f>' 1 - Annual Cash Budget'!A26</f>
        <v>Newspapers, magazines, books</v>
      </c>
      <c r="B29" s="329"/>
      <c r="C29" s="329"/>
      <c r="D29" s="329"/>
      <c r="E29" s="329"/>
      <c r="F29" s="329"/>
      <c r="G29" s="330"/>
      <c r="H29" s="210">
        <f>' 1 - Annual Cash Budget'!K26</f>
        <v>0</v>
      </c>
      <c r="I29" s="111">
        <f t="shared" si="11"/>
        <v>0</v>
      </c>
      <c r="J29" s="206">
        <f t="shared" si="12"/>
        <v>0</v>
      </c>
      <c r="K29" s="206">
        <f t="shared" si="12"/>
        <v>0</v>
      </c>
      <c r="L29" s="206">
        <f t="shared" si="12"/>
        <v>0</v>
      </c>
      <c r="M29" s="206">
        <f t="shared" si="12"/>
        <v>0</v>
      </c>
      <c r="N29" s="206">
        <f t="shared" si="12"/>
        <v>0</v>
      </c>
      <c r="O29" s="206">
        <f t="shared" si="12"/>
        <v>0</v>
      </c>
      <c r="P29" s="206">
        <f t="shared" si="12"/>
        <v>0</v>
      </c>
      <c r="Q29" s="207">
        <f t="shared" si="12"/>
        <v>0</v>
      </c>
      <c r="R29" s="207">
        <f t="shared" si="12"/>
        <v>0</v>
      </c>
      <c r="S29" s="207">
        <f t="shared" si="12"/>
        <v>0</v>
      </c>
      <c r="T29" s="207">
        <f t="shared" si="12"/>
        <v>0</v>
      </c>
      <c r="U29" s="207">
        <f t="shared" si="12"/>
        <v>0</v>
      </c>
    </row>
    <row r="30" spans="1:21">
      <c r="A30" s="331" t="str">
        <f>' 1 - Annual Cash Budget'!A27</f>
        <v>Education and training e.g. school fees, courses</v>
      </c>
      <c r="B30" s="329"/>
      <c r="C30" s="329"/>
      <c r="D30" s="329"/>
      <c r="E30" s="329"/>
      <c r="F30" s="329"/>
      <c r="G30" s="330"/>
      <c r="H30" s="210">
        <f>' 1 - Annual Cash Budget'!K27</f>
        <v>0</v>
      </c>
      <c r="I30" s="111">
        <f t="shared" si="11"/>
        <v>0</v>
      </c>
      <c r="J30" s="206">
        <f t="shared" si="12"/>
        <v>0</v>
      </c>
      <c r="K30" s="206">
        <f t="shared" si="12"/>
        <v>0</v>
      </c>
      <c r="L30" s="206">
        <f t="shared" si="12"/>
        <v>0</v>
      </c>
      <c r="M30" s="206">
        <f t="shared" si="12"/>
        <v>0</v>
      </c>
      <c r="N30" s="206">
        <f t="shared" si="12"/>
        <v>0</v>
      </c>
      <c r="O30" s="206">
        <f t="shared" si="12"/>
        <v>0</v>
      </c>
      <c r="P30" s="206">
        <f t="shared" si="12"/>
        <v>0</v>
      </c>
      <c r="Q30" s="207">
        <f t="shared" si="12"/>
        <v>0</v>
      </c>
      <c r="R30" s="207">
        <f t="shared" si="12"/>
        <v>0</v>
      </c>
      <c r="S30" s="207">
        <f t="shared" si="12"/>
        <v>0</v>
      </c>
      <c r="T30" s="207">
        <f t="shared" si="12"/>
        <v>0</v>
      </c>
      <c r="U30" s="207">
        <f t="shared" si="12"/>
        <v>0</v>
      </c>
    </row>
    <row r="31" spans="1:21">
      <c r="A31" s="331" t="str">
        <f>' 1 - Annual Cash Budget'!A28</f>
        <v>Child care, babysitting, housekeeper</v>
      </c>
      <c r="B31" s="329"/>
      <c r="C31" s="329"/>
      <c r="D31" s="329"/>
      <c r="E31" s="329"/>
      <c r="F31" s="329"/>
      <c r="G31" s="330"/>
      <c r="H31" s="210">
        <f>' 1 - Annual Cash Budget'!K28</f>
        <v>0</v>
      </c>
      <c r="I31" s="111">
        <f t="shared" si="11"/>
        <v>0</v>
      </c>
      <c r="J31" s="206">
        <f t="shared" si="12"/>
        <v>0</v>
      </c>
      <c r="K31" s="206">
        <f t="shared" si="12"/>
        <v>0</v>
      </c>
      <c r="L31" s="206">
        <f t="shared" si="12"/>
        <v>0</v>
      </c>
      <c r="M31" s="206">
        <f t="shared" si="12"/>
        <v>0</v>
      </c>
      <c r="N31" s="206">
        <f t="shared" si="12"/>
        <v>0</v>
      </c>
      <c r="O31" s="206">
        <f t="shared" si="12"/>
        <v>0</v>
      </c>
      <c r="P31" s="206">
        <f t="shared" si="12"/>
        <v>0</v>
      </c>
      <c r="Q31" s="207">
        <f t="shared" si="12"/>
        <v>0</v>
      </c>
      <c r="R31" s="207">
        <f t="shared" si="12"/>
        <v>0</v>
      </c>
      <c r="S31" s="207">
        <f t="shared" si="12"/>
        <v>0</v>
      </c>
      <c r="T31" s="207">
        <f t="shared" si="12"/>
        <v>0</v>
      </c>
      <c r="U31" s="207">
        <f t="shared" si="12"/>
        <v>0</v>
      </c>
    </row>
    <row r="32" spans="1:21">
      <c r="A32" s="331" t="str">
        <f>' 1 - Annual Cash Budget'!A29</f>
        <v>Entertainment - movies, concerts, DVDs, magazines</v>
      </c>
      <c r="B32" s="329"/>
      <c r="C32" s="329"/>
      <c r="D32" s="329"/>
      <c r="E32" s="329"/>
      <c r="F32" s="329"/>
      <c r="G32" s="330"/>
      <c r="H32" s="210">
        <f>' 1 - Annual Cash Budget'!K29</f>
        <v>0</v>
      </c>
      <c r="I32" s="111">
        <f t="shared" si="11"/>
        <v>0</v>
      </c>
      <c r="J32" s="206">
        <f t="shared" si="12"/>
        <v>0</v>
      </c>
      <c r="K32" s="206">
        <f t="shared" si="12"/>
        <v>0</v>
      </c>
      <c r="L32" s="206">
        <f t="shared" si="12"/>
        <v>0</v>
      </c>
      <c r="M32" s="206">
        <f t="shared" si="12"/>
        <v>0</v>
      </c>
      <c r="N32" s="206">
        <f t="shared" si="12"/>
        <v>0</v>
      </c>
      <c r="O32" s="206">
        <f t="shared" si="12"/>
        <v>0</v>
      </c>
      <c r="P32" s="206">
        <f t="shared" si="12"/>
        <v>0</v>
      </c>
      <c r="Q32" s="207">
        <f t="shared" si="12"/>
        <v>0</v>
      </c>
      <c r="R32" s="207">
        <f t="shared" si="12"/>
        <v>0</v>
      </c>
      <c r="S32" s="207">
        <f t="shared" si="12"/>
        <v>0</v>
      </c>
      <c r="T32" s="207">
        <f t="shared" si="12"/>
        <v>0</v>
      </c>
      <c r="U32" s="207">
        <f t="shared" si="12"/>
        <v>0</v>
      </c>
    </row>
    <row r="33" spans="1:21">
      <c r="A33" s="331" t="str">
        <f>' 1 - Annual Cash Budget'!A30</f>
        <v>Leisure - sport, hobbies, gym, pets, music</v>
      </c>
      <c r="B33" s="329"/>
      <c r="C33" s="329"/>
      <c r="D33" s="329"/>
      <c r="E33" s="329"/>
      <c r="F33" s="329"/>
      <c r="G33" s="330"/>
      <c r="H33" s="210">
        <f>' 1 - Annual Cash Budget'!K30</f>
        <v>0</v>
      </c>
      <c r="I33" s="111">
        <f t="shared" si="11"/>
        <v>0</v>
      </c>
      <c r="J33" s="206">
        <f t="shared" si="12"/>
        <v>0</v>
      </c>
      <c r="K33" s="206">
        <f t="shared" si="12"/>
        <v>0</v>
      </c>
      <c r="L33" s="206">
        <f t="shared" si="12"/>
        <v>0</v>
      </c>
      <c r="M33" s="206">
        <f t="shared" si="12"/>
        <v>0</v>
      </c>
      <c r="N33" s="206">
        <f t="shared" si="12"/>
        <v>0</v>
      </c>
      <c r="O33" s="206">
        <f t="shared" si="12"/>
        <v>0</v>
      </c>
      <c r="P33" s="206">
        <f t="shared" si="12"/>
        <v>0</v>
      </c>
      <c r="Q33" s="207">
        <f t="shared" si="12"/>
        <v>0</v>
      </c>
      <c r="R33" s="207">
        <f t="shared" si="12"/>
        <v>0</v>
      </c>
      <c r="S33" s="207">
        <f t="shared" si="12"/>
        <v>0</v>
      </c>
      <c r="T33" s="207">
        <f t="shared" si="12"/>
        <v>0</v>
      </c>
      <c r="U33" s="207">
        <f t="shared" si="12"/>
        <v>0</v>
      </c>
    </row>
    <row r="34" spans="1:21">
      <c r="A34" s="331" t="str">
        <f>' 1 - Annual Cash Budget'!A31</f>
        <v xml:space="preserve">Travel, holidays, weekends away </v>
      </c>
      <c r="B34" s="329"/>
      <c r="C34" s="329"/>
      <c r="D34" s="329"/>
      <c r="E34" s="329"/>
      <c r="F34" s="329"/>
      <c r="G34" s="330"/>
      <c r="H34" s="210">
        <f>' 1 - Annual Cash Budget'!K31</f>
        <v>0</v>
      </c>
      <c r="I34" s="111">
        <f t="shared" si="11"/>
        <v>0</v>
      </c>
      <c r="J34" s="206">
        <f t="shared" si="12"/>
        <v>0</v>
      </c>
      <c r="K34" s="206">
        <f t="shared" si="12"/>
        <v>0</v>
      </c>
      <c r="L34" s="206">
        <f t="shared" si="12"/>
        <v>0</v>
      </c>
      <c r="M34" s="206">
        <f t="shared" si="12"/>
        <v>0</v>
      </c>
      <c r="N34" s="206">
        <f t="shared" si="12"/>
        <v>0</v>
      </c>
      <c r="O34" s="206">
        <f t="shared" si="12"/>
        <v>0</v>
      </c>
      <c r="P34" s="206">
        <f t="shared" si="12"/>
        <v>0</v>
      </c>
      <c r="Q34" s="207">
        <f t="shared" si="12"/>
        <v>0</v>
      </c>
      <c r="R34" s="207">
        <f t="shared" si="12"/>
        <v>0</v>
      </c>
      <c r="S34" s="207">
        <f t="shared" si="12"/>
        <v>0</v>
      </c>
      <c r="T34" s="207">
        <f t="shared" si="12"/>
        <v>0</v>
      </c>
      <c r="U34" s="207">
        <f t="shared" si="12"/>
        <v>0</v>
      </c>
    </row>
    <row r="35" spans="1:21">
      <c r="A35" s="331" t="str">
        <f>' 1 - Annual Cash Budget'!A32</f>
        <v>Gifts and donations</v>
      </c>
      <c r="B35" s="329"/>
      <c r="C35" s="329"/>
      <c r="D35" s="329"/>
      <c r="E35" s="329"/>
      <c r="F35" s="329"/>
      <c r="G35" s="330"/>
      <c r="H35" s="210">
        <f>' 1 - Annual Cash Budget'!K32</f>
        <v>0</v>
      </c>
      <c r="I35" s="111">
        <f t="shared" si="11"/>
        <v>0</v>
      </c>
      <c r="J35" s="206">
        <f t="shared" si="12"/>
        <v>0</v>
      </c>
      <c r="K35" s="206">
        <f t="shared" si="12"/>
        <v>0</v>
      </c>
      <c r="L35" s="206">
        <f t="shared" si="12"/>
        <v>0</v>
      </c>
      <c r="M35" s="206">
        <f t="shared" si="12"/>
        <v>0</v>
      </c>
      <c r="N35" s="206">
        <f t="shared" si="12"/>
        <v>0</v>
      </c>
      <c r="O35" s="206">
        <f t="shared" si="12"/>
        <v>0</v>
      </c>
      <c r="P35" s="206">
        <f t="shared" si="12"/>
        <v>0</v>
      </c>
      <c r="Q35" s="207">
        <f t="shared" si="12"/>
        <v>0</v>
      </c>
      <c r="R35" s="207">
        <f t="shared" si="12"/>
        <v>0</v>
      </c>
      <c r="S35" s="207">
        <f t="shared" si="12"/>
        <v>0</v>
      </c>
      <c r="T35" s="207">
        <f t="shared" si="12"/>
        <v>0</v>
      </c>
      <c r="U35" s="207">
        <f t="shared" si="12"/>
        <v>0</v>
      </c>
    </row>
    <row r="36" spans="1:21">
      <c r="A36" s="331" t="str">
        <f>' 1 - Annual Cash Budget'!A33</f>
        <v>Healthcare – doctor, dentist, chemist</v>
      </c>
      <c r="B36" s="329"/>
      <c r="C36" s="329"/>
      <c r="D36" s="329"/>
      <c r="E36" s="329"/>
      <c r="F36" s="329"/>
      <c r="G36" s="330"/>
      <c r="H36" s="210">
        <f>' 1 - Annual Cash Budget'!K33</f>
        <v>0</v>
      </c>
      <c r="I36" s="111">
        <f t="shared" si="11"/>
        <v>0</v>
      </c>
      <c r="J36" s="206">
        <f t="shared" si="12"/>
        <v>0</v>
      </c>
      <c r="K36" s="206">
        <f t="shared" si="12"/>
        <v>0</v>
      </c>
      <c r="L36" s="206">
        <f t="shared" si="12"/>
        <v>0</v>
      </c>
      <c r="M36" s="206">
        <f t="shared" si="12"/>
        <v>0</v>
      </c>
      <c r="N36" s="206">
        <f t="shared" si="12"/>
        <v>0</v>
      </c>
      <c r="O36" s="206">
        <f t="shared" si="12"/>
        <v>0</v>
      </c>
      <c r="P36" s="206">
        <f t="shared" si="12"/>
        <v>0</v>
      </c>
      <c r="Q36" s="207">
        <f t="shared" si="12"/>
        <v>0</v>
      </c>
      <c r="R36" s="207">
        <f t="shared" si="12"/>
        <v>0</v>
      </c>
      <c r="S36" s="207">
        <f t="shared" si="12"/>
        <v>0</v>
      </c>
      <c r="T36" s="207">
        <f t="shared" si="12"/>
        <v>0</v>
      </c>
      <c r="U36" s="207">
        <f t="shared" si="12"/>
        <v>0</v>
      </c>
    </row>
    <row r="37" spans="1:21">
      <c r="A37" s="331" t="str">
        <f>' 1 - Annual Cash Budget'!A34</f>
        <v>Professional fees – e.g. accountant, lawyer</v>
      </c>
      <c r="B37" s="329"/>
      <c r="C37" s="329"/>
      <c r="D37" s="329"/>
      <c r="E37" s="329"/>
      <c r="F37" s="329"/>
      <c r="G37" s="330"/>
      <c r="H37" s="210">
        <f>' 1 - Annual Cash Budget'!K34</f>
        <v>0</v>
      </c>
      <c r="I37" s="111">
        <f t="shared" si="11"/>
        <v>0</v>
      </c>
      <c r="J37" s="206">
        <f t="shared" si="12"/>
        <v>0</v>
      </c>
      <c r="K37" s="206">
        <f t="shared" si="12"/>
        <v>0</v>
      </c>
      <c r="L37" s="206">
        <f t="shared" si="12"/>
        <v>0</v>
      </c>
      <c r="M37" s="206">
        <f t="shared" si="12"/>
        <v>0</v>
      </c>
      <c r="N37" s="206">
        <f t="shared" si="12"/>
        <v>0</v>
      </c>
      <c r="O37" s="206">
        <f t="shared" si="12"/>
        <v>0</v>
      </c>
      <c r="P37" s="206">
        <f t="shared" si="12"/>
        <v>0</v>
      </c>
      <c r="Q37" s="207">
        <f t="shared" si="12"/>
        <v>0</v>
      </c>
      <c r="R37" s="207">
        <f t="shared" si="12"/>
        <v>0</v>
      </c>
      <c r="S37" s="207">
        <f t="shared" si="12"/>
        <v>0</v>
      </c>
      <c r="T37" s="207">
        <f t="shared" si="12"/>
        <v>0</v>
      </c>
      <c r="U37" s="207">
        <f t="shared" si="12"/>
        <v>0</v>
      </c>
    </row>
    <row r="38" spans="1:21">
      <c r="A38" s="331" t="str">
        <f>' 1 - Annual Cash Budget'!A35</f>
        <v>Insurance – home, contents, health, etc.</v>
      </c>
      <c r="B38" s="329"/>
      <c r="C38" s="329"/>
      <c r="D38" s="329"/>
      <c r="E38" s="329"/>
      <c r="F38" s="329"/>
      <c r="G38" s="330"/>
      <c r="H38" s="210">
        <f>' 1 - Annual Cash Budget'!K35</f>
        <v>0</v>
      </c>
      <c r="I38" s="111">
        <f t="shared" si="11"/>
        <v>0</v>
      </c>
      <c r="J38" s="206">
        <f t="shared" si="12"/>
        <v>0</v>
      </c>
      <c r="K38" s="206">
        <f t="shared" si="12"/>
        <v>0</v>
      </c>
      <c r="L38" s="206">
        <f t="shared" si="12"/>
        <v>0</v>
      </c>
      <c r="M38" s="206">
        <f t="shared" si="12"/>
        <v>0</v>
      </c>
      <c r="N38" s="206">
        <f t="shared" si="12"/>
        <v>0</v>
      </c>
      <c r="O38" s="206">
        <f t="shared" si="12"/>
        <v>0</v>
      </c>
      <c r="P38" s="206">
        <f t="shared" si="12"/>
        <v>0</v>
      </c>
      <c r="Q38" s="207">
        <f t="shared" si="12"/>
        <v>0</v>
      </c>
      <c r="R38" s="207">
        <f t="shared" si="12"/>
        <v>0</v>
      </c>
      <c r="S38" s="207">
        <f t="shared" si="12"/>
        <v>0</v>
      </c>
      <c r="T38" s="207">
        <f t="shared" si="12"/>
        <v>0</v>
      </c>
      <c r="U38" s="207">
        <f t="shared" si="12"/>
        <v>0</v>
      </c>
    </row>
    <row r="39" spans="1:21">
      <c r="A39" s="331" t="str">
        <f>' 1 - Annual Cash Budget'!A36</f>
        <v>Purchases – household appliances, furniture</v>
      </c>
      <c r="B39" s="329"/>
      <c r="C39" s="329"/>
      <c r="D39" s="329"/>
      <c r="E39" s="329"/>
      <c r="F39" s="329"/>
      <c r="G39" s="330"/>
      <c r="H39" s="210">
        <f>' 1 - Annual Cash Budget'!K36</f>
        <v>0</v>
      </c>
      <c r="I39" s="111">
        <f t="shared" si="11"/>
        <v>0</v>
      </c>
      <c r="J39" s="206">
        <f t="shared" si="12"/>
        <v>0</v>
      </c>
      <c r="K39" s="206">
        <f t="shared" si="12"/>
        <v>0</v>
      </c>
      <c r="L39" s="206">
        <f t="shared" si="12"/>
        <v>0</v>
      </c>
      <c r="M39" s="206">
        <f t="shared" si="12"/>
        <v>0</v>
      </c>
      <c r="N39" s="206">
        <f t="shared" si="12"/>
        <v>0</v>
      </c>
      <c r="O39" s="206">
        <f t="shared" si="12"/>
        <v>0</v>
      </c>
      <c r="P39" s="206">
        <f t="shared" si="12"/>
        <v>0</v>
      </c>
      <c r="Q39" s="207">
        <f t="shared" si="12"/>
        <v>0</v>
      </c>
      <c r="R39" s="207">
        <f t="shared" si="12"/>
        <v>0</v>
      </c>
      <c r="S39" s="207">
        <f t="shared" si="12"/>
        <v>0</v>
      </c>
      <c r="T39" s="207">
        <f t="shared" si="12"/>
        <v>0</v>
      </c>
      <c r="U39" s="207">
        <f t="shared" si="12"/>
        <v>0</v>
      </c>
    </row>
    <row r="40" spans="1:21">
      <c r="A40" s="331" t="str">
        <f>' 1 - Annual Cash Budget'!A37</f>
        <v>Mortgage payments – house, car, student, livestock</v>
      </c>
      <c r="B40" s="329"/>
      <c r="C40" s="329"/>
      <c r="D40" s="329"/>
      <c r="E40" s="329"/>
      <c r="F40" s="329"/>
      <c r="G40" s="330"/>
      <c r="H40" s="210">
        <f>' 1 - Annual Cash Budget'!K37</f>
        <v>0</v>
      </c>
      <c r="I40" s="111">
        <f t="shared" si="11"/>
        <v>0</v>
      </c>
      <c r="J40" s="206">
        <f t="shared" si="12"/>
        <v>0</v>
      </c>
      <c r="K40" s="206">
        <f t="shared" si="12"/>
        <v>0</v>
      </c>
      <c r="L40" s="206">
        <f t="shared" si="12"/>
        <v>0</v>
      </c>
      <c r="M40" s="206">
        <f t="shared" si="12"/>
        <v>0</v>
      </c>
      <c r="N40" s="206">
        <f t="shared" si="12"/>
        <v>0</v>
      </c>
      <c r="O40" s="206">
        <f t="shared" si="12"/>
        <v>0</v>
      </c>
      <c r="P40" s="206">
        <f t="shared" si="12"/>
        <v>0</v>
      </c>
      <c r="Q40" s="207">
        <f t="shared" si="12"/>
        <v>0</v>
      </c>
      <c r="R40" s="207">
        <f t="shared" si="12"/>
        <v>0</v>
      </c>
      <c r="S40" s="207">
        <f t="shared" si="12"/>
        <v>0</v>
      </c>
      <c r="T40" s="207">
        <f t="shared" si="12"/>
        <v>0</v>
      </c>
      <c r="U40" s="207">
        <f t="shared" si="12"/>
        <v>0</v>
      </c>
    </row>
    <row r="41" spans="1:21">
      <c r="A41" s="331" t="str">
        <f>' 1 - Annual Cash Budget'!A38</f>
        <v>Loan payments – HP, credit card, overdraft</v>
      </c>
      <c r="B41" s="329"/>
      <c r="C41" s="329"/>
      <c r="D41" s="329"/>
      <c r="E41" s="329"/>
      <c r="F41" s="329"/>
      <c r="G41" s="330"/>
      <c r="H41" s="210">
        <f>' 1 - Annual Cash Budget'!K38</f>
        <v>0</v>
      </c>
      <c r="I41" s="111">
        <f t="shared" si="11"/>
        <v>0</v>
      </c>
      <c r="J41" s="206">
        <f t="shared" si="12"/>
        <v>0</v>
      </c>
      <c r="K41" s="206">
        <f t="shared" si="12"/>
        <v>0</v>
      </c>
      <c r="L41" s="206">
        <f t="shared" si="12"/>
        <v>0</v>
      </c>
      <c r="M41" s="206">
        <f t="shared" si="12"/>
        <v>0</v>
      </c>
      <c r="N41" s="206">
        <f t="shared" si="12"/>
        <v>0</v>
      </c>
      <c r="O41" s="206">
        <f t="shared" si="12"/>
        <v>0</v>
      </c>
      <c r="P41" s="206">
        <f t="shared" si="12"/>
        <v>0</v>
      </c>
      <c r="Q41" s="207">
        <f t="shared" si="12"/>
        <v>0</v>
      </c>
      <c r="R41" s="207">
        <f t="shared" si="12"/>
        <v>0</v>
      </c>
      <c r="S41" s="207">
        <f t="shared" si="12"/>
        <v>0</v>
      </c>
      <c r="T41" s="207">
        <f t="shared" si="12"/>
        <v>0</v>
      </c>
      <c r="U41" s="207">
        <f t="shared" si="12"/>
        <v>0</v>
      </c>
    </row>
    <row r="42" spans="1:21">
      <c r="A42" s="331" t="str">
        <f>' 1 - Annual Cash Budget'!A39</f>
        <v>Regular savings</v>
      </c>
      <c r="B42" s="329"/>
      <c r="C42" s="329"/>
      <c r="D42" s="329"/>
      <c r="E42" s="329"/>
      <c r="F42" s="329"/>
      <c r="G42" s="330"/>
      <c r="H42" s="210">
        <f>' 1 - Annual Cash Budget'!K39</f>
        <v>0</v>
      </c>
      <c r="I42" s="111">
        <f t="shared" si="11"/>
        <v>0</v>
      </c>
      <c r="J42" s="206">
        <f t="shared" si="12"/>
        <v>0</v>
      </c>
      <c r="K42" s="206">
        <f t="shared" si="12"/>
        <v>0</v>
      </c>
      <c r="L42" s="206">
        <f t="shared" si="12"/>
        <v>0</v>
      </c>
      <c r="M42" s="206">
        <f t="shared" si="12"/>
        <v>0</v>
      </c>
      <c r="N42" s="206">
        <f t="shared" si="12"/>
        <v>0</v>
      </c>
      <c r="O42" s="206">
        <f t="shared" si="12"/>
        <v>0</v>
      </c>
      <c r="P42" s="206">
        <f t="shared" si="12"/>
        <v>0</v>
      </c>
      <c r="Q42" s="207">
        <f t="shared" si="12"/>
        <v>0</v>
      </c>
      <c r="R42" s="207">
        <f t="shared" si="12"/>
        <v>0</v>
      </c>
      <c r="S42" s="207">
        <f t="shared" si="12"/>
        <v>0</v>
      </c>
      <c r="T42" s="207">
        <f t="shared" si="12"/>
        <v>0</v>
      </c>
      <c r="U42" s="207">
        <f t="shared" si="12"/>
        <v>0</v>
      </c>
    </row>
    <row r="43" spans="1:21">
      <c r="A43" s="331" t="str">
        <f>' 1 - Annual Cash Budget'!A40</f>
        <v>Kiwi saver</v>
      </c>
      <c r="B43" s="329"/>
      <c r="C43" s="329"/>
      <c r="D43" s="329"/>
      <c r="E43" s="329"/>
      <c r="F43" s="329"/>
      <c r="G43" s="330"/>
      <c r="H43" s="210">
        <f>' 1 - Annual Cash Budget'!K40</f>
        <v>0</v>
      </c>
      <c r="I43" s="111">
        <f t="shared" si="11"/>
        <v>0</v>
      </c>
      <c r="J43" s="206">
        <f t="shared" si="12"/>
        <v>0</v>
      </c>
      <c r="K43" s="206">
        <f t="shared" ref="K43:U45" si="13">$H43/12</f>
        <v>0</v>
      </c>
      <c r="L43" s="206">
        <f t="shared" si="13"/>
        <v>0</v>
      </c>
      <c r="M43" s="206">
        <f t="shared" si="13"/>
        <v>0</v>
      </c>
      <c r="N43" s="206">
        <f t="shared" si="13"/>
        <v>0</v>
      </c>
      <c r="O43" s="206">
        <f t="shared" si="13"/>
        <v>0</v>
      </c>
      <c r="P43" s="206">
        <f t="shared" si="13"/>
        <v>0</v>
      </c>
      <c r="Q43" s="207">
        <f t="shared" si="13"/>
        <v>0</v>
      </c>
      <c r="R43" s="207">
        <f t="shared" si="13"/>
        <v>0</v>
      </c>
      <c r="S43" s="207">
        <f t="shared" si="13"/>
        <v>0</v>
      </c>
      <c r="T43" s="207">
        <f t="shared" si="13"/>
        <v>0</v>
      </c>
      <c r="U43" s="207">
        <f t="shared" si="13"/>
        <v>0</v>
      </c>
    </row>
    <row r="44" spans="1:21">
      <c r="A44" s="331" t="str">
        <f>' 1 - Annual Cash Budget'!A41</f>
        <v>Other</v>
      </c>
      <c r="B44" s="329"/>
      <c r="C44" s="329"/>
      <c r="D44" s="329"/>
      <c r="E44" s="329"/>
      <c r="F44" s="329"/>
      <c r="G44" s="330"/>
      <c r="H44" s="210">
        <f>' 1 - Annual Cash Budget'!K41</f>
        <v>0</v>
      </c>
      <c r="I44" s="111">
        <f t="shared" si="11"/>
        <v>0</v>
      </c>
      <c r="J44" s="206">
        <f t="shared" si="12"/>
        <v>0</v>
      </c>
      <c r="K44" s="206">
        <f t="shared" si="13"/>
        <v>0</v>
      </c>
      <c r="L44" s="206">
        <f t="shared" si="13"/>
        <v>0</v>
      </c>
      <c r="M44" s="206">
        <f t="shared" si="13"/>
        <v>0</v>
      </c>
      <c r="N44" s="206">
        <f t="shared" si="13"/>
        <v>0</v>
      </c>
      <c r="O44" s="206">
        <f t="shared" si="13"/>
        <v>0</v>
      </c>
      <c r="P44" s="206">
        <f t="shared" si="13"/>
        <v>0</v>
      </c>
      <c r="Q44" s="207">
        <f t="shared" si="13"/>
        <v>0</v>
      </c>
      <c r="R44" s="207">
        <f t="shared" si="13"/>
        <v>0</v>
      </c>
      <c r="S44" s="207">
        <f t="shared" si="13"/>
        <v>0</v>
      </c>
      <c r="T44" s="207">
        <f t="shared" si="13"/>
        <v>0</v>
      </c>
      <c r="U44" s="207">
        <f t="shared" si="13"/>
        <v>0</v>
      </c>
    </row>
    <row r="45" spans="1:21">
      <c r="A45" s="331" t="str">
        <f>' 1 - Annual Cash Budget'!A42</f>
        <v>Emergency fund</v>
      </c>
      <c r="B45" s="329"/>
      <c r="C45" s="329"/>
      <c r="D45" s="329"/>
      <c r="E45" s="329"/>
      <c r="F45" s="329"/>
      <c r="G45" s="330"/>
      <c r="H45" s="210">
        <f>' 1 - Annual Cash Budget'!K42</f>
        <v>0</v>
      </c>
      <c r="I45" s="111">
        <f t="shared" si="11"/>
        <v>0</v>
      </c>
      <c r="J45" s="206">
        <f t="shared" si="12"/>
        <v>0</v>
      </c>
      <c r="K45" s="206">
        <f t="shared" si="13"/>
        <v>0</v>
      </c>
      <c r="L45" s="206">
        <f t="shared" si="13"/>
        <v>0</v>
      </c>
      <c r="M45" s="206">
        <f t="shared" si="13"/>
        <v>0</v>
      </c>
      <c r="N45" s="206">
        <f t="shared" si="13"/>
        <v>0</v>
      </c>
      <c r="O45" s="206">
        <f t="shared" si="13"/>
        <v>0</v>
      </c>
      <c r="P45" s="206">
        <f t="shared" si="13"/>
        <v>0</v>
      </c>
      <c r="Q45" s="207">
        <f t="shared" si="13"/>
        <v>0</v>
      </c>
      <c r="R45" s="207">
        <f t="shared" si="13"/>
        <v>0</v>
      </c>
      <c r="S45" s="207">
        <f t="shared" si="13"/>
        <v>0</v>
      </c>
      <c r="T45" s="207">
        <f t="shared" si="13"/>
        <v>0</v>
      </c>
      <c r="U45" s="207">
        <f t="shared" si="13"/>
        <v>0</v>
      </c>
    </row>
    <row r="46" spans="1:21">
      <c r="A46" s="356" t="str">
        <f>' 1 - Annual Cash Budget'!A43</f>
        <v>Total Expenses</v>
      </c>
      <c r="B46" s="357"/>
      <c r="C46" s="357"/>
      <c r="D46" s="357"/>
      <c r="E46" s="357"/>
      <c r="F46" s="357"/>
      <c r="G46" s="358"/>
      <c r="H46" s="18">
        <f>SUM(H20:H45)</f>
        <v>0</v>
      </c>
      <c r="I46" s="25">
        <f t="shared" si="11"/>
        <v>0</v>
      </c>
      <c r="J46" s="17">
        <f>SUM(J20:J45)</f>
        <v>0</v>
      </c>
      <c r="K46" s="17">
        <f t="shared" ref="K46:U46" si="14">SUM(K20:K45)</f>
        <v>0</v>
      </c>
      <c r="L46" s="17">
        <f t="shared" si="14"/>
        <v>0</v>
      </c>
      <c r="M46" s="17">
        <f t="shared" si="14"/>
        <v>0</v>
      </c>
      <c r="N46" s="17">
        <f t="shared" si="14"/>
        <v>0</v>
      </c>
      <c r="O46" s="17">
        <f t="shared" si="14"/>
        <v>0</v>
      </c>
      <c r="P46" s="17">
        <f t="shared" si="14"/>
        <v>0</v>
      </c>
      <c r="Q46" s="1">
        <f t="shared" si="14"/>
        <v>0</v>
      </c>
      <c r="R46" s="1">
        <f t="shared" si="14"/>
        <v>0</v>
      </c>
      <c r="S46" s="1">
        <f t="shared" si="14"/>
        <v>0</v>
      </c>
      <c r="T46" s="1">
        <f t="shared" si="14"/>
        <v>0</v>
      </c>
      <c r="U46" s="1">
        <f t="shared" si="14"/>
        <v>0</v>
      </c>
    </row>
    <row r="47" spans="1:21" s="8" customFormat="1" ht="46.5" customHeight="1">
      <c r="A47" s="359" t="s">
        <v>116</v>
      </c>
      <c r="B47" s="323"/>
      <c r="C47" s="323"/>
      <c r="D47" s="323"/>
      <c r="E47" s="323"/>
      <c r="F47" s="323"/>
      <c r="G47" s="323"/>
      <c r="H47" s="323"/>
      <c r="I47" s="323"/>
      <c r="J47" s="323"/>
      <c r="K47" s="323"/>
      <c r="L47" s="323"/>
      <c r="M47" s="323"/>
      <c r="N47" s="323"/>
      <c r="O47" s="323"/>
      <c r="P47" s="323"/>
      <c r="Q47" s="323"/>
      <c r="R47" s="323"/>
      <c r="S47" s="323"/>
      <c r="T47" s="323"/>
      <c r="U47" s="323"/>
    </row>
    <row r="48" spans="1:21" s="8" customFormat="1" ht="18" customHeight="1">
      <c r="A48" s="293" t="s">
        <v>221</v>
      </c>
      <c r="B48" s="279"/>
      <c r="C48" s="279"/>
      <c r="D48" s="279"/>
      <c r="E48" s="279"/>
      <c r="F48" s="279"/>
      <c r="G48" s="279"/>
      <c r="H48" s="279"/>
      <c r="I48" s="279"/>
      <c r="J48" s="279"/>
      <c r="K48" s="279"/>
      <c r="L48" s="279"/>
      <c r="M48" s="279"/>
      <c r="N48" s="279"/>
      <c r="O48" s="279"/>
      <c r="P48" s="279"/>
      <c r="Q48" s="279"/>
      <c r="R48" s="279"/>
      <c r="S48" s="279"/>
      <c r="T48" s="279"/>
      <c r="U48" s="279"/>
    </row>
    <row r="49" spans="1:45">
      <c r="A49" s="280" t="s">
        <v>4</v>
      </c>
      <c r="B49" s="281"/>
      <c r="C49" s="281"/>
      <c r="D49" s="281"/>
      <c r="E49" s="281"/>
      <c r="F49" s="281"/>
      <c r="G49" s="281"/>
      <c r="H49" s="18">
        <f>SUM(H15-H46)</f>
        <v>0</v>
      </c>
      <c r="I49" s="18"/>
      <c r="J49" s="18">
        <f t="shared" ref="J49:U49" si="15">J15-J46</f>
        <v>0</v>
      </c>
      <c r="K49" s="18">
        <f t="shared" si="15"/>
        <v>0</v>
      </c>
      <c r="L49" s="18">
        <f t="shared" si="15"/>
        <v>0</v>
      </c>
      <c r="M49" s="18">
        <f t="shared" si="15"/>
        <v>0</v>
      </c>
      <c r="N49" s="18">
        <f t="shared" si="15"/>
        <v>0</v>
      </c>
      <c r="O49" s="18">
        <f t="shared" si="15"/>
        <v>0</v>
      </c>
      <c r="P49" s="18">
        <f t="shared" si="15"/>
        <v>0</v>
      </c>
      <c r="Q49" s="18">
        <f t="shared" si="15"/>
        <v>0</v>
      </c>
      <c r="R49" s="18">
        <f t="shared" si="15"/>
        <v>0</v>
      </c>
      <c r="S49" s="18">
        <f t="shared" si="15"/>
        <v>0</v>
      </c>
      <c r="T49" s="18">
        <f t="shared" si="15"/>
        <v>0</v>
      </c>
      <c r="U49" s="18">
        <f t="shared" si="15"/>
        <v>0</v>
      </c>
    </row>
    <row r="50" spans="1:45" s="8" customFormat="1" ht="43.5" customHeight="1">
      <c r="A50" s="359" t="s">
        <v>117</v>
      </c>
      <c r="B50" s="323"/>
      <c r="C50" s="323"/>
      <c r="D50" s="323"/>
      <c r="E50" s="323"/>
      <c r="F50" s="323"/>
      <c r="G50" s="323"/>
      <c r="H50" s="323"/>
      <c r="I50" s="323"/>
      <c r="J50" s="323"/>
      <c r="K50" s="323"/>
      <c r="L50" s="323"/>
      <c r="M50" s="323"/>
      <c r="N50" s="323"/>
      <c r="O50" s="323"/>
      <c r="P50" s="323"/>
      <c r="Q50" s="323"/>
      <c r="R50" s="323"/>
      <c r="S50" s="323"/>
      <c r="T50" s="323"/>
      <c r="U50" s="323"/>
    </row>
    <row r="51" spans="1:45" s="8" customFormat="1" ht="48" customHeight="1">
      <c r="A51" s="359" t="s">
        <v>179</v>
      </c>
      <c r="B51" s="323"/>
      <c r="C51" s="323"/>
      <c r="D51" s="323"/>
      <c r="E51" s="323"/>
      <c r="F51" s="323"/>
      <c r="G51" s="323"/>
      <c r="H51" s="323"/>
      <c r="I51" s="323"/>
      <c r="J51" s="323"/>
      <c r="K51" s="323"/>
      <c r="L51" s="323"/>
      <c r="M51" s="323"/>
      <c r="N51" s="323"/>
      <c r="O51" s="323"/>
      <c r="P51" s="323"/>
      <c r="Q51" s="323"/>
      <c r="R51" s="323"/>
      <c r="S51" s="323"/>
      <c r="T51" s="323"/>
      <c r="U51" s="323"/>
    </row>
    <row r="52" spans="1:45" ht="14.25" customHeight="1">
      <c r="A52" s="3" t="s">
        <v>50</v>
      </c>
      <c r="B52" s="3"/>
      <c r="C52" s="3"/>
      <c r="D52" s="3"/>
      <c r="E52" s="3"/>
      <c r="F52" s="3"/>
      <c r="G52" s="3"/>
      <c r="H52" s="24">
        <f>J52</f>
        <v>0</v>
      </c>
      <c r="I52" s="24"/>
      <c r="J52" s="197"/>
      <c r="K52" s="19">
        <f t="shared" ref="K52:U52" si="16">J54</f>
        <v>0</v>
      </c>
      <c r="L52" s="19">
        <f t="shared" si="16"/>
        <v>0</v>
      </c>
      <c r="M52" s="19">
        <f t="shared" si="16"/>
        <v>0</v>
      </c>
      <c r="N52" s="19">
        <f t="shared" si="16"/>
        <v>0</v>
      </c>
      <c r="O52" s="19">
        <f t="shared" si="16"/>
        <v>0</v>
      </c>
      <c r="P52" s="19">
        <f t="shared" si="16"/>
        <v>0</v>
      </c>
      <c r="Q52" s="10">
        <f t="shared" si="16"/>
        <v>0</v>
      </c>
      <c r="R52" s="10">
        <f t="shared" si="16"/>
        <v>0</v>
      </c>
      <c r="S52" s="10">
        <f t="shared" si="16"/>
        <v>0</v>
      </c>
      <c r="T52" s="10">
        <f t="shared" si="16"/>
        <v>0</v>
      </c>
      <c r="U52" s="10">
        <f t="shared" si="16"/>
        <v>0</v>
      </c>
    </row>
    <row r="53" spans="1:45" s="7" customFormat="1" ht="5.25" customHeight="1">
      <c r="A53" s="9"/>
      <c r="B53" s="9"/>
      <c r="C53" s="9"/>
      <c r="D53" s="9"/>
      <c r="E53" s="9"/>
      <c r="F53" s="9"/>
      <c r="G53" s="9"/>
      <c r="H53" s="23"/>
      <c r="I53" s="23"/>
      <c r="J53" s="27"/>
      <c r="K53" s="27"/>
      <c r="L53" s="15"/>
      <c r="M53" s="15"/>
      <c r="N53" s="15"/>
      <c r="O53" s="15"/>
      <c r="P53" s="15"/>
      <c r="Q53" s="27"/>
      <c r="R53" s="27"/>
      <c r="S53" s="27"/>
      <c r="T53" s="27"/>
      <c r="U53" s="27"/>
      <c r="V53" s="8"/>
      <c r="W53" s="8"/>
      <c r="X53" s="8"/>
      <c r="Y53" s="8"/>
      <c r="Z53" s="8"/>
      <c r="AA53" s="8"/>
      <c r="AB53" s="8"/>
      <c r="AC53" s="8"/>
      <c r="AD53" s="8"/>
      <c r="AE53" s="8"/>
      <c r="AF53" s="8"/>
      <c r="AG53" s="8"/>
      <c r="AH53" s="8"/>
      <c r="AI53" s="8"/>
      <c r="AJ53" s="8"/>
      <c r="AK53" s="8"/>
      <c r="AL53" s="8"/>
      <c r="AM53" s="8"/>
      <c r="AN53" s="8"/>
      <c r="AO53" s="8"/>
      <c r="AP53" s="8"/>
      <c r="AQ53" s="8"/>
      <c r="AR53" s="8"/>
      <c r="AS53" s="8"/>
    </row>
    <row r="54" spans="1:45">
      <c r="A54" s="3" t="s">
        <v>52</v>
      </c>
      <c r="B54" s="3"/>
      <c r="C54" s="3"/>
      <c r="D54" s="3"/>
      <c r="E54" s="3"/>
      <c r="F54" s="3"/>
      <c r="G54" s="3"/>
      <c r="H54" s="24">
        <f>U54</f>
        <v>0</v>
      </c>
      <c r="I54" s="24"/>
      <c r="J54" s="29">
        <f t="shared" ref="J54:U54" si="17">J52+J49</f>
        <v>0</v>
      </c>
      <c r="K54" s="28">
        <f t="shared" si="17"/>
        <v>0</v>
      </c>
      <c r="L54" s="16">
        <f t="shared" si="17"/>
        <v>0</v>
      </c>
      <c r="M54" s="16">
        <f t="shared" si="17"/>
        <v>0</v>
      </c>
      <c r="N54" s="16">
        <f t="shared" si="17"/>
        <v>0</v>
      </c>
      <c r="O54" s="16">
        <f t="shared" si="17"/>
        <v>0</v>
      </c>
      <c r="P54" s="16">
        <f t="shared" si="17"/>
        <v>0</v>
      </c>
      <c r="Q54" s="11">
        <f t="shared" si="17"/>
        <v>0</v>
      </c>
      <c r="R54" s="11">
        <f t="shared" si="17"/>
        <v>0</v>
      </c>
      <c r="S54" s="11">
        <f t="shared" si="17"/>
        <v>0</v>
      </c>
      <c r="T54" s="11">
        <f t="shared" si="17"/>
        <v>0</v>
      </c>
      <c r="U54" s="11">
        <f t="shared" si="17"/>
        <v>0</v>
      </c>
    </row>
    <row r="55" spans="1:45" s="8" customFormat="1" ht="30" customHeight="1">
      <c r="A55" s="359" t="s">
        <v>118</v>
      </c>
      <c r="B55" s="323"/>
      <c r="C55" s="323"/>
      <c r="D55" s="323"/>
      <c r="E55" s="323"/>
      <c r="F55" s="323"/>
      <c r="G55" s="323"/>
      <c r="H55" s="323"/>
      <c r="I55" s="323"/>
      <c r="J55" s="323"/>
      <c r="K55" s="323"/>
      <c r="L55" s="323"/>
      <c r="M55" s="323"/>
      <c r="N55" s="323"/>
      <c r="O55" s="323"/>
      <c r="P55" s="323"/>
      <c r="Q55" s="323"/>
      <c r="R55" s="323"/>
      <c r="S55" s="323"/>
      <c r="T55" s="323"/>
      <c r="U55" s="323"/>
    </row>
    <row r="56" spans="1:45" s="26" customFormat="1" ht="54" customHeight="1">
      <c r="A56" s="359" t="s">
        <v>224</v>
      </c>
      <c r="B56" s="323"/>
      <c r="C56" s="323"/>
      <c r="D56" s="323"/>
      <c r="E56" s="323"/>
      <c r="F56" s="323"/>
      <c r="G56" s="323"/>
      <c r="H56" s="323"/>
      <c r="I56" s="323"/>
      <c r="J56" s="323"/>
      <c r="K56" s="323"/>
      <c r="L56" s="323"/>
      <c r="M56" s="323"/>
      <c r="N56" s="323"/>
      <c r="O56" s="323"/>
      <c r="P56" s="323"/>
      <c r="Q56" s="323"/>
      <c r="R56" s="323"/>
      <c r="S56" s="323"/>
      <c r="T56" s="323"/>
      <c r="U56" s="323"/>
    </row>
    <row r="57" spans="1:45" s="8" customFormat="1" ht="18" customHeight="1">
      <c r="A57" s="293" t="s">
        <v>221</v>
      </c>
      <c r="B57" s="279"/>
      <c r="C57" s="279"/>
      <c r="D57" s="279"/>
      <c r="E57" s="279"/>
      <c r="F57" s="279"/>
      <c r="G57" s="279"/>
      <c r="H57" s="279"/>
      <c r="I57" s="279"/>
      <c r="J57" s="279"/>
      <c r="K57" s="279"/>
      <c r="L57" s="279"/>
      <c r="M57" s="279"/>
      <c r="N57" s="279"/>
      <c r="O57" s="279"/>
      <c r="P57" s="279"/>
      <c r="Q57" s="279"/>
      <c r="R57" s="279"/>
      <c r="S57" s="279"/>
      <c r="T57" s="279"/>
      <c r="U57" s="279"/>
    </row>
    <row r="58" spans="1:45" s="26" customFormat="1" ht="18.75" customHeight="1">
      <c r="A58" s="191"/>
      <c r="B58" s="252" t="s">
        <v>100</v>
      </c>
      <c r="C58" s="191"/>
      <c r="D58" s="191"/>
      <c r="E58" s="191"/>
      <c r="F58" s="191"/>
      <c r="G58" s="191"/>
      <c r="H58" s="191"/>
      <c r="I58" s="191"/>
      <c r="J58" s="191"/>
      <c r="K58" s="191"/>
      <c r="L58" s="191"/>
      <c r="M58" s="191"/>
      <c r="N58" s="191"/>
      <c r="O58" s="191"/>
      <c r="P58" s="191"/>
      <c r="Q58" s="191"/>
      <c r="R58" s="191"/>
      <c r="S58" s="191"/>
      <c r="T58" s="191"/>
      <c r="U58" s="191"/>
    </row>
    <row r="59" spans="1:45" s="26" customFormat="1">
      <c r="A59" s="191"/>
      <c r="B59" s="252" t="s">
        <v>119</v>
      </c>
      <c r="C59" s="192"/>
      <c r="D59" s="193"/>
      <c r="E59" s="191"/>
      <c r="F59" s="191"/>
      <c r="G59" s="191"/>
      <c r="H59" s="191"/>
      <c r="I59" s="355" t="s">
        <v>120</v>
      </c>
      <c r="J59" s="355"/>
      <c r="K59" s="355"/>
      <c r="L59" s="191"/>
      <c r="M59" s="191"/>
      <c r="N59" s="191"/>
      <c r="O59" s="191"/>
      <c r="P59" s="191"/>
      <c r="Q59" s="191"/>
      <c r="R59" s="191"/>
      <c r="S59" s="191"/>
      <c r="T59" s="191"/>
      <c r="U59" s="191"/>
    </row>
    <row r="60" spans="1:45" s="26" customFormat="1" ht="11.25" customHeight="1">
      <c r="A60" s="191"/>
      <c r="B60" s="191"/>
      <c r="C60" s="191"/>
      <c r="D60" s="191"/>
      <c r="E60" s="191"/>
      <c r="F60" s="191"/>
      <c r="G60" s="191"/>
      <c r="H60" s="191"/>
      <c r="I60" s="191"/>
      <c r="J60" s="191"/>
      <c r="K60" s="191"/>
      <c r="L60" s="191"/>
      <c r="M60" s="191"/>
      <c r="N60" s="191"/>
      <c r="O60" s="191"/>
      <c r="P60" s="191"/>
      <c r="Q60" s="191"/>
      <c r="R60" s="191"/>
      <c r="S60" s="191"/>
      <c r="T60" s="191"/>
      <c r="U60" s="191"/>
    </row>
    <row r="61" spans="1:45" s="26" customFormat="1"/>
    <row r="62" spans="1:45" s="26" customFormat="1"/>
    <row r="63" spans="1:45" s="26" customFormat="1"/>
    <row r="64" spans="1:45" s="26" customFormat="1"/>
    <row r="65" spans="1:21" s="26" customFormat="1"/>
    <row r="66" spans="1:21" s="26" customFormat="1"/>
    <row r="67" spans="1:21" s="26" customFormat="1"/>
    <row r="68" spans="1:21" s="26" customFormat="1"/>
    <row r="69" spans="1:21" s="26" customFormat="1"/>
    <row r="70" spans="1:21" s="26" customFormat="1"/>
    <row r="71" spans="1:21" s="26" customFormat="1"/>
    <row r="72" spans="1:21">
      <c r="A72" s="26"/>
      <c r="B72" s="26"/>
      <c r="C72" s="26"/>
      <c r="D72" s="26"/>
      <c r="E72" s="26"/>
      <c r="F72" s="26"/>
      <c r="G72" s="26"/>
      <c r="H72" s="26"/>
      <c r="I72" s="26"/>
      <c r="J72" s="26"/>
      <c r="K72" s="26"/>
      <c r="L72" s="26"/>
      <c r="M72" s="26"/>
      <c r="N72" s="26"/>
      <c r="O72" s="26"/>
      <c r="P72" s="26"/>
      <c r="Q72" s="26"/>
      <c r="R72" s="26"/>
      <c r="S72" s="26"/>
      <c r="T72" s="26"/>
      <c r="U72" s="26"/>
    </row>
    <row r="73" spans="1:21">
      <c r="A73" s="26"/>
      <c r="B73" s="26"/>
      <c r="C73" s="26"/>
      <c r="D73" s="26"/>
      <c r="E73" s="26"/>
      <c r="F73" s="26"/>
      <c r="G73" s="26"/>
      <c r="H73" s="26"/>
      <c r="I73" s="26"/>
      <c r="J73" s="26"/>
      <c r="K73" s="26"/>
      <c r="L73" s="26"/>
      <c r="M73" s="26"/>
      <c r="N73" s="26"/>
      <c r="O73" s="26"/>
      <c r="P73" s="26"/>
      <c r="Q73" s="26"/>
      <c r="R73" s="26"/>
      <c r="S73" s="26"/>
      <c r="T73" s="26"/>
      <c r="U73" s="26"/>
    </row>
    <row r="74" spans="1:21">
      <c r="A74" s="26"/>
      <c r="B74" s="26"/>
      <c r="C74" s="26"/>
      <c r="D74" s="26"/>
      <c r="E74" s="26"/>
      <c r="F74" s="26"/>
      <c r="G74" s="26"/>
      <c r="H74" s="26"/>
      <c r="I74" s="26"/>
      <c r="J74" s="26"/>
      <c r="K74" s="26"/>
      <c r="L74" s="26"/>
      <c r="M74" s="26"/>
      <c r="N74" s="26"/>
      <c r="O74" s="26"/>
      <c r="P74" s="26"/>
      <c r="Q74" s="26"/>
      <c r="R74" s="26"/>
      <c r="S74" s="26"/>
      <c r="T74" s="26"/>
      <c r="U74" s="26"/>
    </row>
  </sheetData>
  <sheetProtection algorithmName="SHA-512" hashValue="1rj7O1ewO3mcGjcFMzgrS+lo6YTNUbZkJxtNHMKkyrKKfCLlLWu4ksa+4dZKc17YjKTbp5okCZnU2czWNg/35g==" saltValue="Z+YVjBBlMd/0Pw7CmfIowQ==" spinCount="100000" sheet="1" selectLockedCells="1"/>
  <mergeCells count="47">
    <mergeCell ref="A2:T2"/>
    <mergeCell ref="A30:G30"/>
    <mergeCell ref="A31:G31"/>
    <mergeCell ref="A41:G41"/>
    <mergeCell ref="B3:G3"/>
    <mergeCell ref="A14:G14"/>
    <mergeCell ref="A15:G15"/>
    <mergeCell ref="A19:G19"/>
    <mergeCell ref="A9:G9"/>
    <mergeCell ref="A10:G10"/>
    <mergeCell ref="A11:G11"/>
    <mergeCell ref="A12:G12"/>
    <mergeCell ref="A13:G13"/>
    <mergeCell ref="A5:U5"/>
    <mergeCell ref="A16:U16"/>
    <mergeCell ref="A18:U18"/>
    <mergeCell ref="A8:G8"/>
    <mergeCell ref="A20:G20"/>
    <mergeCell ref="A21:G21"/>
    <mergeCell ref="A40:G40"/>
    <mergeCell ref="A22:G22"/>
    <mergeCell ref="A23:G23"/>
    <mergeCell ref="A24:G24"/>
    <mergeCell ref="A25:G25"/>
    <mergeCell ref="A26:G26"/>
    <mergeCell ref="A34:G34"/>
    <mergeCell ref="A27:G27"/>
    <mergeCell ref="A38:G38"/>
    <mergeCell ref="A39:G39"/>
    <mergeCell ref="A32:G32"/>
    <mergeCell ref="A33:G33"/>
    <mergeCell ref="A28:G28"/>
    <mergeCell ref="A29:G29"/>
    <mergeCell ref="I59:K59"/>
    <mergeCell ref="A46:G46"/>
    <mergeCell ref="A44:G44"/>
    <mergeCell ref="A45:G45"/>
    <mergeCell ref="A35:G35"/>
    <mergeCell ref="A36:G36"/>
    <mergeCell ref="A37:G37"/>
    <mergeCell ref="A42:G42"/>
    <mergeCell ref="A43:G43"/>
    <mergeCell ref="A56:U56"/>
    <mergeCell ref="A47:U47"/>
    <mergeCell ref="A50:U50"/>
    <mergeCell ref="A51:U51"/>
    <mergeCell ref="A55:U55"/>
  </mergeCells>
  <conditionalFormatting sqref="H8:H14">
    <cfRule type="containsText" dxfId="15" priority="4" stopIfTrue="1" operator="containsText" text="VALUE">
      <formula>NOT(ISERROR(SEARCH("VALUE",H8)))</formula>
    </cfRule>
  </conditionalFormatting>
  <conditionalFormatting sqref="J52:U52 J54:U54 J46:U46">
    <cfRule type="cellIs" dxfId="14" priority="3" stopIfTrue="1" operator="lessThan">
      <formula>0</formula>
    </cfRule>
  </conditionalFormatting>
  <hyperlinks>
    <hyperlink ref="I59" location="'3 - Actual Monthly Cashflow'!A1" display="'3 - Actual Monthly Cashflow'" xr:uid="{00000000-0004-0000-0400-000000000000}"/>
  </hyperlinks>
  <pageMargins left="0.7" right="0.7" top="0.75" bottom="0.75" header="0.3" footer="0.3"/>
  <pageSetup paperSize="8" scale="9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75"/>
  <sheetViews>
    <sheetView showGridLines="0" zoomScale="106" zoomScaleNormal="106" workbookViewId="0">
      <selection activeCell="U39" sqref="U39"/>
    </sheetView>
  </sheetViews>
  <sheetFormatPr defaultRowHeight="14.5"/>
  <cols>
    <col min="4" max="4" width="9.1796875" customWidth="1"/>
    <col min="6" max="6" width="15.1796875" bestFit="1" customWidth="1"/>
    <col min="7" max="7" width="15.1796875" customWidth="1"/>
    <col min="8" max="8" width="12" style="151" bestFit="1" customWidth="1"/>
    <col min="9" max="9" width="11.26953125" style="151" bestFit="1" customWidth="1"/>
    <col min="10" max="11" width="12" style="151" bestFit="1" customWidth="1"/>
    <col min="12" max="12" width="11" style="151" bestFit="1" customWidth="1"/>
    <col min="13" max="13" width="12" style="151" bestFit="1" customWidth="1"/>
    <col min="14" max="14" width="11.26953125" style="151" bestFit="1" customWidth="1"/>
    <col min="15" max="15" width="11" style="151" bestFit="1" customWidth="1"/>
    <col min="16" max="16" width="11.26953125" style="151" bestFit="1" customWidth="1"/>
    <col min="17" max="17" width="12" style="151" bestFit="1" customWidth="1"/>
    <col min="18" max="18" width="11" style="151" bestFit="1" customWidth="1"/>
    <col min="19" max="20" width="12" style="151" bestFit="1" customWidth="1"/>
    <col min="21" max="21" width="11" style="151" bestFit="1" customWidth="1"/>
    <col min="22" max="23" width="12" style="151" bestFit="1" customWidth="1"/>
    <col min="24" max="24" width="11" style="151" bestFit="1" customWidth="1"/>
    <col min="25" max="26" width="12" style="151" bestFit="1" customWidth="1"/>
    <col min="27" max="27" width="11" style="151" bestFit="1" customWidth="1"/>
    <col min="28" max="29" width="12" style="151" bestFit="1" customWidth="1"/>
    <col min="30" max="30" width="11" style="151" bestFit="1" customWidth="1"/>
    <col min="31" max="31" width="12" style="151" bestFit="1" customWidth="1"/>
    <col min="32" max="32" width="11.26953125" style="151" bestFit="1" customWidth="1"/>
    <col min="33" max="33" width="11" style="151" bestFit="1" customWidth="1"/>
    <col min="34" max="34" width="11.26953125" style="151" bestFit="1" customWidth="1"/>
    <col min="35" max="35" width="12" style="151" bestFit="1" customWidth="1"/>
    <col min="36" max="36" width="11" style="151" bestFit="1" customWidth="1"/>
    <col min="37" max="37" width="12" style="151" bestFit="1" customWidth="1"/>
    <col min="38" max="38" width="11.26953125" style="151" bestFit="1" customWidth="1"/>
    <col min="39" max="39" width="11" style="151" bestFit="1" customWidth="1"/>
    <col min="40" max="40" width="11.26953125" style="151" bestFit="1" customWidth="1"/>
    <col min="41" max="41" width="12" style="151" bestFit="1" customWidth="1"/>
    <col min="42" max="42" width="11" style="151" bestFit="1" customWidth="1"/>
    <col min="43" max="43" width="12" style="151" bestFit="1" customWidth="1"/>
  </cols>
  <sheetData>
    <row r="1" spans="1:43" ht="20">
      <c r="A1" s="49" t="s">
        <v>95</v>
      </c>
      <c r="B1" s="50"/>
      <c r="C1" s="50"/>
      <c r="D1" s="50"/>
      <c r="E1" s="50"/>
      <c r="F1" s="50"/>
      <c r="G1" s="50"/>
      <c r="H1" s="389"/>
      <c r="I1" s="389"/>
      <c r="J1" s="389"/>
      <c r="K1" s="389"/>
      <c r="L1" s="389"/>
      <c r="M1" s="200"/>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row>
    <row r="2" spans="1:43" ht="27" customHeight="1">
      <c r="A2" s="326" t="s">
        <v>180</v>
      </c>
      <c r="B2" s="326"/>
      <c r="C2" s="326"/>
      <c r="D2" s="326"/>
      <c r="E2" s="326"/>
      <c r="F2" s="326"/>
      <c r="G2" s="326"/>
      <c r="H2" s="326"/>
      <c r="I2" s="326"/>
      <c r="J2" s="326"/>
      <c r="K2" s="326"/>
      <c r="L2" s="326"/>
      <c r="M2" s="326"/>
      <c r="N2" s="326"/>
      <c r="O2" s="326"/>
      <c r="P2" s="326"/>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row>
    <row r="3" spans="1:43">
      <c r="A3" s="78" t="str">
        <f>' 1 - Annual Cash Budget'!A3</f>
        <v>Name</v>
      </c>
      <c r="B3" s="380">
        <f>' 1 - Annual Cash Budget'!B3</f>
        <v>0</v>
      </c>
      <c r="C3" s="380"/>
      <c r="D3" s="380"/>
      <c r="E3" s="380"/>
      <c r="F3" s="78"/>
      <c r="G3" s="78"/>
      <c r="H3" s="149" t="str">
        <f>' 1 - Annual Cash Budget'!K3</f>
        <v>Budget Period</v>
      </c>
      <c r="I3" s="150">
        <f>' 1 - Annual Cash Budget'!L3</f>
        <v>0</v>
      </c>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row>
    <row r="4" spans="1:43" ht="29.25" customHeight="1">
      <c r="A4" s="393" t="s">
        <v>225</v>
      </c>
      <c r="B4" s="394"/>
      <c r="C4" s="394"/>
      <c r="D4" s="394"/>
      <c r="E4" s="394"/>
      <c r="F4" s="394"/>
      <c r="G4" s="394"/>
      <c r="H4" s="394"/>
      <c r="I4" s="394"/>
      <c r="J4" s="394"/>
      <c r="K4" s="394"/>
      <c r="L4" s="394"/>
      <c r="M4" s="394"/>
      <c r="N4" s="394"/>
      <c r="O4" s="394"/>
      <c r="P4" s="394"/>
      <c r="Q4" s="152"/>
      <c r="R4" s="152"/>
      <c r="S4" s="152"/>
      <c r="T4" s="152"/>
      <c r="U4" s="152"/>
      <c r="V4" s="152"/>
      <c r="W4" s="152"/>
      <c r="X4" s="152"/>
      <c r="Y4" s="152"/>
      <c r="Z4" s="152"/>
      <c r="AA4" s="152"/>
      <c r="AB4" s="152"/>
      <c r="AC4" s="275"/>
      <c r="AD4" s="275"/>
      <c r="AE4" s="275"/>
      <c r="AF4" s="275"/>
      <c r="AG4" s="275"/>
      <c r="AH4" s="275"/>
      <c r="AI4" s="275"/>
      <c r="AJ4" s="275"/>
      <c r="AK4" s="275"/>
      <c r="AL4" s="275"/>
      <c r="AM4" s="275"/>
      <c r="AN4" s="275"/>
      <c r="AO4" s="275"/>
      <c r="AP4" s="275"/>
      <c r="AQ4" s="275"/>
    </row>
    <row r="5" spans="1:43" ht="33" customHeight="1">
      <c r="A5" s="359" t="s">
        <v>121</v>
      </c>
      <c r="B5" s="323"/>
      <c r="C5" s="323"/>
      <c r="D5" s="323"/>
      <c r="E5" s="323"/>
      <c r="F5" s="323"/>
      <c r="G5" s="323"/>
      <c r="H5" s="323"/>
      <c r="I5" s="323"/>
      <c r="J5" s="323"/>
      <c r="K5" s="323"/>
      <c r="L5" s="323"/>
      <c r="M5" s="323"/>
      <c r="N5" s="323"/>
      <c r="O5" s="323"/>
      <c r="P5" s="323"/>
      <c r="Q5" s="152"/>
      <c r="R5" s="152"/>
      <c r="S5" s="152"/>
      <c r="T5" s="152"/>
      <c r="U5" s="152"/>
      <c r="V5" s="152"/>
      <c r="W5" s="152"/>
      <c r="X5" s="152"/>
      <c r="Y5" s="152"/>
      <c r="Z5" s="152"/>
      <c r="AA5" s="152"/>
      <c r="AB5" s="152"/>
      <c r="AC5" s="275"/>
      <c r="AD5" s="275"/>
      <c r="AE5" s="275"/>
      <c r="AF5" s="275"/>
      <c r="AG5" s="275"/>
      <c r="AH5" s="275"/>
      <c r="AI5" s="275"/>
      <c r="AJ5" s="275"/>
      <c r="AK5" s="275"/>
      <c r="AL5" s="275"/>
      <c r="AM5" s="275"/>
      <c r="AN5" s="275"/>
      <c r="AO5" s="275"/>
      <c r="AP5" s="275"/>
      <c r="AQ5" s="275"/>
    </row>
    <row r="6" spans="1:43" ht="27.75" customHeight="1">
      <c r="A6" s="373" t="s">
        <v>181</v>
      </c>
      <c r="B6" s="374"/>
      <c r="C6" s="374"/>
      <c r="D6" s="374"/>
      <c r="E6" s="374"/>
      <c r="F6" s="374"/>
      <c r="G6" s="374"/>
      <c r="H6" s="374"/>
      <c r="I6" s="374"/>
      <c r="J6" s="374"/>
      <c r="K6" s="374"/>
      <c r="L6" s="374"/>
      <c r="M6" s="374"/>
      <c r="N6" s="374"/>
      <c r="O6" s="374"/>
      <c r="P6" s="374"/>
      <c r="Q6" s="152"/>
      <c r="R6" s="152"/>
      <c r="S6" s="152"/>
      <c r="T6" s="152"/>
      <c r="U6" s="152"/>
      <c r="V6" s="152"/>
      <c r="W6" s="152"/>
      <c r="X6" s="152"/>
      <c r="Y6" s="152"/>
      <c r="Z6" s="152"/>
      <c r="AA6" s="152"/>
      <c r="AB6" s="152"/>
      <c r="AC6" s="275"/>
      <c r="AD6" s="275"/>
      <c r="AE6" s="275"/>
      <c r="AF6" s="275"/>
      <c r="AG6" s="275"/>
      <c r="AH6" s="275"/>
      <c r="AI6" s="275"/>
      <c r="AJ6" s="275"/>
      <c r="AK6" s="275"/>
      <c r="AL6" s="275"/>
      <c r="AM6" s="275"/>
      <c r="AN6" s="275"/>
      <c r="AO6" s="275"/>
      <c r="AP6" s="275"/>
      <c r="AQ6" s="275"/>
    </row>
    <row r="7" spans="1:43">
      <c r="A7" s="381" t="s">
        <v>97</v>
      </c>
      <c r="B7" s="382"/>
      <c r="C7" s="382"/>
      <c r="D7" s="382"/>
      <c r="E7" s="383"/>
      <c r="F7" s="125" t="s">
        <v>53</v>
      </c>
      <c r="G7" s="125" t="s">
        <v>82</v>
      </c>
      <c r="H7" s="377" t="s">
        <v>37</v>
      </c>
      <c r="I7" s="378"/>
      <c r="J7" s="379"/>
      <c r="K7" s="390" t="s">
        <v>38</v>
      </c>
      <c r="L7" s="391"/>
      <c r="M7" s="392"/>
      <c r="N7" s="390" t="s">
        <v>39</v>
      </c>
      <c r="O7" s="391"/>
      <c r="P7" s="392"/>
      <c r="Q7" s="377" t="s">
        <v>40</v>
      </c>
      <c r="R7" s="378"/>
      <c r="S7" s="379"/>
      <c r="T7" s="377" t="s">
        <v>41</v>
      </c>
      <c r="U7" s="378"/>
      <c r="V7" s="379"/>
      <c r="W7" s="377" t="s">
        <v>42</v>
      </c>
      <c r="X7" s="378"/>
      <c r="Y7" s="379"/>
      <c r="Z7" s="377" t="s">
        <v>43</v>
      </c>
      <c r="AA7" s="378"/>
      <c r="AB7" s="379"/>
      <c r="AC7" s="377" t="s">
        <v>44</v>
      </c>
      <c r="AD7" s="378"/>
      <c r="AE7" s="379"/>
      <c r="AF7" s="377" t="s">
        <v>45</v>
      </c>
      <c r="AG7" s="378"/>
      <c r="AH7" s="379"/>
      <c r="AI7" s="377" t="s">
        <v>46</v>
      </c>
      <c r="AJ7" s="378"/>
      <c r="AK7" s="379"/>
      <c r="AL7" s="377" t="s">
        <v>47</v>
      </c>
      <c r="AM7" s="378"/>
      <c r="AN7" s="379"/>
      <c r="AO7" s="377" t="s">
        <v>48</v>
      </c>
      <c r="AP7" s="378"/>
      <c r="AQ7" s="379"/>
    </row>
    <row r="8" spans="1:43">
      <c r="A8" s="272"/>
      <c r="B8" s="273"/>
      <c r="C8" s="273"/>
      <c r="D8" s="273"/>
      <c r="E8" s="273"/>
      <c r="F8" s="115" t="s">
        <v>49</v>
      </c>
      <c r="G8" s="140"/>
      <c r="H8" s="153" t="s">
        <v>49</v>
      </c>
      <c r="I8" s="221" t="s">
        <v>54</v>
      </c>
      <c r="J8" s="154" t="s">
        <v>55</v>
      </c>
      <c r="K8" s="221" t="s">
        <v>49</v>
      </c>
      <c r="L8" s="221" t="s">
        <v>54</v>
      </c>
      <c r="M8" s="221" t="s">
        <v>55</v>
      </c>
      <c r="N8" s="221" t="s">
        <v>49</v>
      </c>
      <c r="O8" s="221" t="s">
        <v>54</v>
      </c>
      <c r="P8" s="221" t="s">
        <v>55</v>
      </c>
      <c r="Q8" s="155" t="s">
        <v>49</v>
      </c>
      <c r="R8" s="156" t="s">
        <v>54</v>
      </c>
      <c r="S8" s="157" t="s">
        <v>55</v>
      </c>
      <c r="T8" s="155" t="s">
        <v>49</v>
      </c>
      <c r="U8" s="158" t="s">
        <v>54</v>
      </c>
      <c r="V8" s="157" t="s">
        <v>55</v>
      </c>
      <c r="W8" s="153" t="s">
        <v>49</v>
      </c>
      <c r="X8" s="221" t="s">
        <v>54</v>
      </c>
      <c r="Y8" s="154" t="s">
        <v>55</v>
      </c>
      <c r="Z8" s="230" t="s">
        <v>49</v>
      </c>
      <c r="AA8" s="223" t="s">
        <v>54</v>
      </c>
      <c r="AB8" s="229" t="s">
        <v>55</v>
      </c>
      <c r="AC8" s="153" t="s">
        <v>49</v>
      </c>
      <c r="AD8" s="221" t="s">
        <v>54</v>
      </c>
      <c r="AE8" s="154" t="s">
        <v>55</v>
      </c>
      <c r="AF8" s="153" t="s">
        <v>49</v>
      </c>
      <c r="AG8" s="222" t="s">
        <v>54</v>
      </c>
      <c r="AH8" s="221" t="s">
        <v>55</v>
      </c>
      <c r="AI8" s="153" t="s">
        <v>49</v>
      </c>
      <c r="AJ8" s="222" t="s">
        <v>54</v>
      </c>
      <c r="AK8" s="221" t="s">
        <v>55</v>
      </c>
      <c r="AL8" s="153" t="s">
        <v>49</v>
      </c>
      <c r="AM8" s="221" t="s">
        <v>54</v>
      </c>
      <c r="AN8" s="154" t="s">
        <v>55</v>
      </c>
      <c r="AO8" s="153" t="s">
        <v>49</v>
      </c>
      <c r="AP8" s="221" t="s">
        <v>54</v>
      </c>
      <c r="AQ8" s="154" t="s">
        <v>55</v>
      </c>
    </row>
    <row r="9" spans="1:43">
      <c r="A9" s="370" t="str">
        <f>' 1 - Annual Cash Budget'!A6</f>
        <v>Salary/wages after tax</v>
      </c>
      <c r="B9" s="329"/>
      <c r="C9" s="329"/>
      <c r="D9" s="329"/>
      <c r="E9" s="329"/>
      <c r="F9" s="212">
        <f>' 1 - Annual Cash Budget'!K6</f>
        <v>0</v>
      </c>
      <c r="G9" s="211">
        <f>($I9+$L9+$O9+$R9+$U9+$X9+$AA9+$AD9+$AG9+$AJ9+$AM9+$AP9)-F9</f>
        <v>0</v>
      </c>
      <c r="H9" s="215">
        <f>'2 - Planned Monthly Cashflow'!J8</f>
        <v>0</v>
      </c>
      <c r="I9" s="226"/>
      <c r="J9" s="218">
        <f t="shared" ref="J9:J16" si="0">I9-H9</f>
        <v>0</v>
      </c>
      <c r="K9" s="215">
        <f>'2 - Planned Monthly Cashflow'!K8</f>
        <v>0</v>
      </c>
      <c r="L9" s="226"/>
      <c r="M9" s="218">
        <f t="shared" ref="M9:M16" si="1">L9-K9</f>
        <v>0</v>
      </c>
      <c r="N9" s="233">
        <f>'2 - Planned Monthly Cashflow'!L8</f>
        <v>0</v>
      </c>
      <c r="O9" s="228"/>
      <c r="P9" s="234">
        <f t="shared" ref="P9:P16" si="2">O9-N9</f>
        <v>0</v>
      </c>
      <c r="Q9" s="231">
        <f>'2 - Planned Monthly Cashflow'!M8</f>
        <v>0</v>
      </c>
      <c r="R9" s="226"/>
      <c r="S9" s="232">
        <f t="shared" ref="S9:S16" si="3">R9-Q9</f>
        <v>0</v>
      </c>
      <c r="T9" s="217">
        <f>'2 - Planned Monthly Cashflow'!N8</f>
        <v>0</v>
      </c>
      <c r="U9" s="226"/>
      <c r="V9" s="220">
        <f t="shared" ref="V9:V16" si="4">U9-T9</f>
        <v>0</v>
      </c>
      <c r="W9" s="215">
        <f>'2 - Planned Monthly Cashflow'!O8</f>
        <v>0</v>
      </c>
      <c r="X9" s="226"/>
      <c r="Y9" s="218">
        <f t="shared" ref="Y9:Y16" si="5">X9-W9</f>
        <v>0</v>
      </c>
      <c r="Z9" s="215">
        <f>'2 - Planned Monthly Cashflow'!P8</f>
        <v>0</v>
      </c>
      <c r="AA9" s="226"/>
      <c r="AB9" s="218">
        <f t="shared" ref="AB9:AB16" si="6">AA9-Z9</f>
        <v>0</v>
      </c>
      <c r="AC9" s="215">
        <f>'2 - Planned Monthly Cashflow'!Q8</f>
        <v>0</v>
      </c>
      <c r="AD9" s="226"/>
      <c r="AE9" s="218">
        <f t="shared" ref="AE9:AE16" si="7">AD9-AC9</f>
        <v>0</v>
      </c>
      <c r="AF9" s="215">
        <f>'2 - Planned Monthly Cashflow'!AM8</f>
        <v>0</v>
      </c>
      <c r="AG9" s="226"/>
      <c r="AH9" s="218">
        <f t="shared" ref="AH9:AH16" si="8">AG9-AF9</f>
        <v>0</v>
      </c>
      <c r="AI9" s="215">
        <f>'2 - Planned Monthly Cashflow'!S8</f>
        <v>0</v>
      </c>
      <c r="AJ9" s="226"/>
      <c r="AK9" s="218">
        <f t="shared" ref="AK9:AK16" si="9">AJ9-AI9</f>
        <v>0</v>
      </c>
      <c r="AL9" s="216">
        <f>'2 - Planned Monthly Cashflow'!T8</f>
        <v>0</v>
      </c>
      <c r="AM9" s="227"/>
      <c r="AN9" s="219">
        <f t="shared" ref="AN9:AN16" si="10">AM9-AL9</f>
        <v>0</v>
      </c>
      <c r="AO9" s="215">
        <f>'2 - Planned Monthly Cashflow'!U8</f>
        <v>0</v>
      </c>
      <c r="AP9" s="226"/>
      <c r="AQ9" s="218">
        <f t="shared" ref="AQ9:AQ16" si="11">AP9-AO9</f>
        <v>0</v>
      </c>
    </row>
    <row r="10" spans="1:43">
      <c r="A10" s="370" t="str">
        <f>' 1 - Annual Cash Budget'!A7</f>
        <v>Salary/wages after tax for partner</v>
      </c>
      <c r="B10" s="329"/>
      <c r="C10" s="329"/>
      <c r="D10" s="329"/>
      <c r="E10" s="329"/>
      <c r="F10" s="212">
        <f>' 1 - Annual Cash Budget'!K7</f>
        <v>0</v>
      </c>
      <c r="G10" s="211">
        <f t="shared" ref="G10:G15" si="12">($I10+$L10+$O10+$R10+$U10+$X10+$AA10+$AD10+$AG10+$AJ10+$AM10+$AP10)-F10</f>
        <v>0</v>
      </c>
      <c r="H10" s="215">
        <f>'2 - Planned Monthly Cashflow'!J9</f>
        <v>0</v>
      </c>
      <c r="I10" s="226"/>
      <c r="J10" s="218">
        <f t="shared" si="0"/>
        <v>0</v>
      </c>
      <c r="K10" s="215">
        <f>'2 - Planned Monthly Cashflow'!K9</f>
        <v>0</v>
      </c>
      <c r="L10" s="226"/>
      <c r="M10" s="218">
        <f t="shared" si="1"/>
        <v>0</v>
      </c>
      <c r="N10" s="233">
        <f>'2 - Planned Monthly Cashflow'!L9</f>
        <v>0</v>
      </c>
      <c r="O10" s="228"/>
      <c r="P10" s="234">
        <f t="shared" si="2"/>
        <v>0</v>
      </c>
      <c r="Q10" s="231">
        <f>'2 - Planned Monthly Cashflow'!M9</f>
        <v>0</v>
      </c>
      <c r="R10" s="226"/>
      <c r="S10" s="232">
        <f t="shared" si="3"/>
        <v>0</v>
      </c>
      <c r="T10" s="215">
        <f>'2 - Planned Monthly Cashflow'!N9</f>
        <v>0</v>
      </c>
      <c r="U10" s="226"/>
      <c r="V10" s="218">
        <f t="shared" si="4"/>
        <v>0</v>
      </c>
      <c r="W10" s="215">
        <f>'2 - Planned Monthly Cashflow'!O9</f>
        <v>0</v>
      </c>
      <c r="X10" s="226"/>
      <c r="Y10" s="218">
        <f t="shared" si="5"/>
        <v>0</v>
      </c>
      <c r="Z10" s="215">
        <f>'2 - Planned Monthly Cashflow'!P9</f>
        <v>0</v>
      </c>
      <c r="AA10" s="226"/>
      <c r="AB10" s="218">
        <f t="shared" si="6"/>
        <v>0</v>
      </c>
      <c r="AC10" s="215">
        <f>'2 - Planned Monthly Cashflow'!Q9</f>
        <v>0</v>
      </c>
      <c r="AD10" s="226"/>
      <c r="AE10" s="218">
        <f t="shared" si="7"/>
        <v>0</v>
      </c>
      <c r="AF10" s="215">
        <f>'2 - Planned Monthly Cashflow'!AM9</f>
        <v>0</v>
      </c>
      <c r="AG10" s="226"/>
      <c r="AH10" s="218">
        <f t="shared" si="8"/>
        <v>0</v>
      </c>
      <c r="AI10" s="215">
        <f>'2 - Planned Monthly Cashflow'!S9</f>
        <v>0</v>
      </c>
      <c r="AJ10" s="226"/>
      <c r="AK10" s="218">
        <f t="shared" si="9"/>
        <v>0</v>
      </c>
      <c r="AL10" s="216">
        <f>'2 - Planned Monthly Cashflow'!T9</f>
        <v>0</v>
      </c>
      <c r="AM10" s="227"/>
      <c r="AN10" s="219">
        <f t="shared" si="10"/>
        <v>0</v>
      </c>
      <c r="AO10" s="215">
        <f>'2 - Planned Monthly Cashflow'!U9</f>
        <v>0</v>
      </c>
      <c r="AP10" s="226"/>
      <c r="AQ10" s="218">
        <f t="shared" si="11"/>
        <v>0</v>
      </c>
    </row>
    <row r="11" spans="1:43">
      <c r="A11" s="370" t="str">
        <f>' 1 - Annual Cash Budget'!A8</f>
        <v>Income from investments e.g. interest, dividends</v>
      </c>
      <c r="B11" s="329"/>
      <c r="C11" s="329"/>
      <c r="D11" s="329"/>
      <c r="E11" s="329"/>
      <c r="F11" s="212">
        <f>' 1 - Annual Cash Budget'!K8</f>
        <v>0</v>
      </c>
      <c r="G11" s="211">
        <f t="shared" si="12"/>
        <v>0</v>
      </c>
      <c r="H11" s="215">
        <f>'2 - Planned Monthly Cashflow'!J10</f>
        <v>0</v>
      </c>
      <c r="I11" s="226"/>
      <c r="J11" s="218">
        <f t="shared" si="0"/>
        <v>0</v>
      </c>
      <c r="K11" s="215">
        <f>'2 - Planned Monthly Cashflow'!K10</f>
        <v>0</v>
      </c>
      <c r="L11" s="226"/>
      <c r="M11" s="218">
        <f t="shared" si="1"/>
        <v>0</v>
      </c>
      <c r="N11" s="233">
        <f>'2 - Planned Monthly Cashflow'!L10</f>
        <v>0</v>
      </c>
      <c r="O11" s="228"/>
      <c r="P11" s="234">
        <f t="shared" si="2"/>
        <v>0</v>
      </c>
      <c r="Q11" s="231">
        <f>'2 - Planned Monthly Cashflow'!M10</f>
        <v>0</v>
      </c>
      <c r="R11" s="226"/>
      <c r="S11" s="232">
        <f t="shared" si="3"/>
        <v>0</v>
      </c>
      <c r="T11" s="215">
        <f>'2 - Planned Monthly Cashflow'!N10</f>
        <v>0</v>
      </c>
      <c r="U11" s="226"/>
      <c r="V11" s="218">
        <f t="shared" si="4"/>
        <v>0</v>
      </c>
      <c r="W11" s="215">
        <f>'2 - Planned Monthly Cashflow'!O10</f>
        <v>0</v>
      </c>
      <c r="X11" s="226"/>
      <c r="Y11" s="218">
        <f t="shared" si="5"/>
        <v>0</v>
      </c>
      <c r="Z11" s="215">
        <f>'2 - Planned Monthly Cashflow'!P10</f>
        <v>0</v>
      </c>
      <c r="AA11" s="226"/>
      <c r="AB11" s="218">
        <f t="shared" si="6"/>
        <v>0</v>
      </c>
      <c r="AC11" s="215">
        <f>'2 - Planned Monthly Cashflow'!Q10</f>
        <v>0</v>
      </c>
      <c r="AD11" s="226"/>
      <c r="AE11" s="218">
        <f t="shared" si="7"/>
        <v>0</v>
      </c>
      <c r="AF11" s="215">
        <f>'2 - Planned Monthly Cashflow'!AM10</f>
        <v>0</v>
      </c>
      <c r="AG11" s="226"/>
      <c r="AH11" s="218">
        <f t="shared" si="8"/>
        <v>0</v>
      </c>
      <c r="AI11" s="215">
        <f>'2 - Planned Monthly Cashflow'!S10</f>
        <v>0</v>
      </c>
      <c r="AJ11" s="226"/>
      <c r="AK11" s="218">
        <f t="shared" si="9"/>
        <v>0</v>
      </c>
      <c r="AL11" s="216">
        <f>'2 - Planned Monthly Cashflow'!T10</f>
        <v>0</v>
      </c>
      <c r="AM11" s="227"/>
      <c r="AN11" s="219">
        <f t="shared" si="10"/>
        <v>0</v>
      </c>
      <c r="AO11" s="215">
        <f>'2 - Planned Monthly Cashflow'!U10</f>
        <v>0</v>
      </c>
      <c r="AP11" s="226"/>
      <c r="AQ11" s="218">
        <f t="shared" si="11"/>
        <v>0</v>
      </c>
    </row>
    <row r="12" spans="1:43">
      <c r="A12" s="370" t="str">
        <f>' 1 - Annual Cash Budget'!A9</f>
        <v>Other income e.g. stock sales, lease cows</v>
      </c>
      <c r="B12" s="329"/>
      <c r="C12" s="329"/>
      <c r="D12" s="329"/>
      <c r="E12" s="329"/>
      <c r="F12" s="212">
        <f>' 1 - Annual Cash Budget'!K9</f>
        <v>0</v>
      </c>
      <c r="G12" s="211">
        <f t="shared" si="12"/>
        <v>0</v>
      </c>
      <c r="H12" s="215">
        <f>'2 - Planned Monthly Cashflow'!J11</f>
        <v>0</v>
      </c>
      <c r="I12" s="226"/>
      <c r="J12" s="218">
        <f t="shared" si="0"/>
        <v>0</v>
      </c>
      <c r="K12" s="215">
        <f>'2 - Planned Monthly Cashflow'!K11</f>
        <v>0</v>
      </c>
      <c r="L12" s="226"/>
      <c r="M12" s="218">
        <f t="shared" si="1"/>
        <v>0</v>
      </c>
      <c r="N12" s="233">
        <f>'2 - Planned Monthly Cashflow'!L11</f>
        <v>0</v>
      </c>
      <c r="O12" s="228"/>
      <c r="P12" s="234">
        <f t="shared" si="2"/>
        <v>0</v>
      </c>
      <c r="Q12" s="231">
        <f>'2 - Planned Monthly Cashflow'!M11</f>
        <v>0</v>
      </c>
      <c r="R12" s="226"/>
      <c r="S12" s="232">
        <f t="shared" si="3"/>
        <v>0</v>
      </c>
      <c r="T12" s="215">
        <f>'2 - Planned Monthly Cashflow'!N11</f>
        <v>0</v>
      </c>
      <c r="U12" s="226"/>
      <c r="V12" s="218">
        <f t="shared" si="4"/>
        <v>0</v>
      </c>
      <c r="W12" s="215">
        <f>'2 - Planned Monthly Cashflow'!O11</f>
        <v>0</v>
      </c>
      <c r="X12" s="226"/>
      <c r="Y12" s="218">
        <f t="shared" si="5"/>
        <v>0</v>
      </c>
      <c r="Z12" s="215">
        <f>'2 - Planned Monthly Cashflow'!P11</f>
        <v>0</v>
      </c>
      <c r="AA12" s="226"/>
      <c r="AB12" s="218">
        <f t="shared" si="6"/>
        <v>0</v>
      </c>
      <c r="AC12" s="215">
        <f>'2 - Planned Monthly Cashflow'!Q11</f>
        <v>0</v>
      </c>
      <c r="AD12" s="226"/>
      <c r="AE12" s="218">
        <f t="shared" si="7"/>
        <v>0</v>
      </c>
      <c r="AF12" s="215">
        <f>'2 - Planned Monthly Cashflow'!AM11</f>
        <v>0</v>
      </c>
      <c r="AG12" s="226"/>
      <c r="AH12" s="218">
        <f t="shared" si="8"/>
        <v>0</v>
      </c>
      <c r="AI12" s="215">
        <f>'2 - Planned Monthly Cashflow'!S11</f>
        <v>0</v>
      </c>
      <c r="AJ12" s="226"/>
      <c r="AK12" s="218">
        <f t="shared" si="9"/>
        <v>0</v>
      </c>
      <c r="AL12" s="216">
        <f>'2 - Planned Monthly Cashflow'!T11</f>
        <v>0</v>
      </c>
      <c r="AM12" s="227"/>
      <c r="AN12" s="219">
        <f t="shared" si="10"/>
        <v>0</v>
      </c>
      <c r="AO12" s="215">
        <f>'2 - Planned Monthly Cashflow'!U11</f>
        <v>0</v>
      </c>
      <c r="AP12" s="226"/>
      <c r="AQ12" s="218">
        <f t="shared" si="11"/>
        <v>0</v>
      </c>
    </row>
    <row r="13" spans="1:43">
      <c r="A13" s="370" t="str">
        <f>' 1 - Annual Cash Budget'!A10</f>
        <v>Working for Families, Child Support, Benefits</v>
      </c>
      <c r="B13" s="329"/>
      <c r="C13" s="329"/>
      <c r="D13" s="329"/>
      <c r="E13" s="329"/>
      <c r="F13" s="212">
        <f>' 1 - Annual Cash Budget'!K10</f>
        <v>0</v>
      </c>
      <c r="G13" s="211">
        <f t="shared" si="12"/>
        <v>0</v>
      </c>
      <c r="H13" s="215">
        <f>'2 - Planned Monthly Cashflow'!J12</f>
        <v>0</v>
      </c>
      <c r="I13" s="226"/>
      <c r="J13" s="218">
        <f t="shared" si="0"/>
        <v>0</v>
      </c>
      <c r="K13" s="215">
        <f>'2 - Planned Monthly Cashflow'!K12</f>
        <v>0</v>
      </c>
      <c r="L13" s="226"/>
      <c r="M13" s="218">
        <f t="shared" si="1"/>
        <v>0</v>
      </c>
      <c r="N13" s="233">
        <f>'2 - Planned Monthly Cashflow'!L12</f>
        <v>0</v>
      </c>
      <c r="O13" s="228"/>
      <c r="P13" s="234">
        <f t="shared" si="2"/>
        <v>0</v>
      </c>
      <c r="Q13" s="231">
        <f>'2 - Planned Monthly Cashflow'!M12</f>
        <v>0</v>
      </c>
      <c r="R13" s="226"/>
      <c r="S13" s="232">
        <f t="shared" si="3"/>
        <v>0</v>
      </c>
      <c r="T13" s="215">
        <f>'2 - Planned Monthly Cashflow'!N12</f>
        <v>0</v>
      </c>
      <c r="U13" s="226"/>
      <c r="V13" s="218">
        <f t="shared" si="4"/>
        <v>0</v>
      </c>
      <c r="W13" s="215">
        <f>'2 - Planned Monthly Cashflow'!O12</f>
        <v>0</v>
      </c>
      <c r="X13" s="226"/>
      <c r="Y13" s="218">
        <f t="shared" si="5"/>
        <v>0</v>
      </c>
      <c r="Z13" s="215">
        <f>'2 - Planned Monthly Cashflow'!P12</f>
        <v>0</v>
      </c>
      <c r="AA13" s="226"/>
      <c r="AB13" s="218">
        <f t="shared" si="6"/>
        <v>0</v>
      </c>
      <c r="AC13" s="215">
        <f>'2 - Planned Monthly Cashflow'!Q12</f>
        <v>0</v>
      </c>
      <c r="AD13" s="226"/>
      <c r="AE13" s="218">
        <f t="shared" si="7"/>
        <v>0</v>
      </c>
      <c r="AF13" s="215">
        <f>'2 - Planned Monthly Cashflow'!AM12</f>
        <v>0</v>
      </c>
      <c r="AG13" s="226"/>
      <c r="AH13" s="218">
        <f t="shared" si="8"/>
        <v>0</v>
      </c>
      <c r="AI13" s="215">
        <f>'2 - Planned Monthly Cashflow'!S12</f>
        <v>0</v>
      </c>
      <c r="AJ13" s="226"/>
      <c r="AK13" s="218">
        <f t="shared" si="9"/>
        <v>0</v>
      </c>
      <c r="AL13" s="216">
        <f>'2 - Planned Monthly Cashflow'!T12</f>
        <v>0</v>
      </c>
      <c r="AM13" s="227"/>
      <c r="AN13" s="219">
        <f t="shared" si="10"/>
        <v>0</v>
      </c>
      <c r="AO13" s="215">
        <f>'2 - Planned Monthly Cashflow'!U12</f>
        <v>0</v>
      </c>
      <c r="AP13" s="226"/>
      <c r="AQ13" s="218">
        <f t="shared" si="11"/>
        <v>0</v>
      </c>
    </row>
    <row r="14" spans="1:43">
      <c r="A14" s="370" t="str">
        <f>' 1 - Annual Cash Budget'!A11</f>
        <v>Other</v>
      </c>
      <c r="B14" s="329"/>
      <c r="C14" s="329"/>
      <c r="D14" s="329"/>
      <c r="E14" s="329"/>
      <c r="F14" s="212">
        <f>' 1 - Annual Cash Budget'!K11</f>
        <v>0</v>
      </c>
      <c r="G14" s="211">
        <f t="shared" si="12"/>
        <v>0</v>
      </c>
      <c r="H14" s="215">
        <f>'2 - Planned Monthly Cashflow'!J13</f>
        <v>0</v>
      </c>
      <c r="I14" s="226"/>
      <c r="J14" s="218">
        <f t="shared" si="0"/>
        <v>0</v>
      </c>
      <c r="K14" s="215">
        <f>'2 - Planned Monthly Cashflow'!K13</f>
        <v>0</v>
      </c>
      <c r="L14" s="226"/>
      <c r="M14" s="218">
        <f t="shared" si="1"/>
        <v>0</v>
      </c>
      <c r="N14" s="233">
        <f>'2 - Planned Monthly Cashflow'!L13</f>
        <v>0</v>
      </c>
      <c r="O14" s="228"/>
      <c r="P14" s="234">
        <f t="shared" si="2"/>
        <v>0</v>
      </c>
      <c r="Q14" s="231">
        <f>'2 - Planned Monthly Cashflow'!M13</f>
        <v>0</v>
      </c>
      <c r="R14" s="226"/>
      <c r="S14" s="232">
        <f t="shared" si="3"/>
        <v>0</v>
      </c>
      <c r="T14" s="215">
        <f>'2 - Planned Monthly Cashflow'!N13</f>
        <v>0</v>
      </c>
      <c r="U14" s="226"/>
      <c r="V14" s="218">
        <f t="shared" si="4"/>
        <v>0</v>
      </c>
      <c r="W14" s="215">
        <f>'2 - Planned Monthly Cashflow'!O13</f>
        <v>0</v>
      </c>
      <c r="X14" s="226"/>
      <c r="Y14" s="218">
        <f t="shared" si="5"/>
        <v>0</v>
      </c>
      <c r="Z14" s="215">
        <f>'2 - Planned Monthly Cashflow'!P13</f>
        <v>0</v>
      </c>
      <c r="AA14" s="226"/>
      <c r="AB14" s="218">
        <f t="shared" si="6"/>
        <v>0</v>
      </c>
      <c r="AC14" s="215">
        <f>'2 - Planned Monthly Cashflow'!Q13</f>
        <v>0</v>
      </c>
      <c r="AD14" s="226"/>
      <c r="AE14" s="218">
        <f t="shared" si="7"/>
        <v>0</v>
      </c>
      <c r="AF14" s="215">
        <f>'2 - Planned Monthly Cashflow'!AM13</f>
        <v>0</v>
      </c>
      <c r="AG14" s="226"/>
      <c r="AH14" s="218">
        <f t="shared" si="8"/>
        <v>0</v>
      </c>
      <c r="AI14" s="215">
        <f>'2 - Planned Monthly Cashflow'!S13</f>
        <v>0</v>
      </c>
      <c r="AJ14" s="226"/>
      <c r="AK14" s="218">
        <f t="shared" si="9"/>
        <v>0</v>
      </c>
      <c r="AL14" s="216">
        <f>'2 - Planned Monthly Cashflow'!T13</f>
        <v>0</v>
      </c>
      <c r="AM14" s="227"/>
      <c r="AN14" s="219">
        <f t="shared" si="10"/>
        <v>0</v>
      </c>
      <c r="AO14" s="215">
        <f>'2 - Planned Monthly Cashflow'!U13</f>
        <v>0</v>
      </c>
      <c r="AP14" s="226"/>
      <c r="AQ14" s="218">
        <f t="shared" si="11"/>
        <v>0</v>
      </c>
    </row>
    <row r="15" spans="1:43">
      <c r="A15" s="370" t="str">
        <f>' 1 - Annual Cash Budget'!A12</f>
        <v>Other</v>
      </c>
      <c r="B15" s="329"/>
      <c r="C15" s="329"/>
      <c r="D15" s="329"/>
      <c r="E15" s="329"/>
      <c r="F15" s="212">
        <f>' 1 - Annual Cash Budget'!K12</f>
        <v>0</v>
      </c>
      <c r="G15" s="211">
        <f t="shared" si="12"/>
        <v>0</v>
      </c>
      <c r="H15" s="215">
        <f>'2 - Planned Monthly Cashflow'!J14</f>
        <v>0</v>
      </c>
      <c r="I15" s="226"/>
      <c r="J15" s="218">
        <f t="shared" si="0"/>
        <v>0</v>
      </c>
      <c r="K15" s="215">
        <f>'2 - Planned Monthly Cashflow'!K14</f>
        <v>0</v>
      </c>
      <c r="L15" s="226"/>
      <c r="M15" s="218">
        <f t="shared" si="1"/>
        <v>0</v>
      </c>
      <c r="N15" s="233">
        <f>'2 - Planned Monthly Cashflow'!L14</f>
        <v>0</v>
      </c>
      <c r="O15" s="228"/>
      <c r="P15" s="234">
        <f t="shared" si="2"/>
        <v>0</v>
      </c>
      <c r="Q15" s="231">
        <f>'2 - Planned Monthly Cashflow'!M14</f>
        <v>0</v>
      </c>
      <c r="R15" s="226"/>
      <c r="S15" s="232">
        <f t="shared" si="3"/>
        <v>0</v>
      </c>
      <c r="T15" s="215">
        <f>'2 - Planned Monthly Cashflow'!N14</f>
        <v>0</v>
      </c>
      <c r="U15" s="226"/>
      <c r="V15" s="218">
        <f t="shared" si="4"/>
        <v>0</v>
      </c>
      <c r="W15" s="215">
        <f>'2 - Planned Monthly Cashflow'!O14</f>
        <v>0</v>
      </c>
      <c r="X15" s="226"/>
      <c r="Y15" s="218">
        <f t="shared" si="5"/>
        <v>0</v>
      </c>
      <c r="Z15" s="215">
        <f>'2 - Planned Monthly Cashflow'!P14</f>
        <v>0</v>
      </c>
      <c r="AA15" s="226"/>
      <c r="AB15" s="218">
        <f t="shared" si="6"/>
        <v>0</v>
      </c>
      <c r="AC15" s="215">
        <f>'2 - Planned Monthly Cashflow'!Q14</f>
        <v>0</v>
      </c>
      <c r="AD15" s="226"/>
      <c r="AE15" s="218">
        <f t="shared" si="7"/>
        <v>0</v>
      </c>
      <c r="AF15" s="215">
        <f>'2 - Planned Monthly Cashflow'!AM14</f>
        <v>0</v>
      </c>
      <c r="AG15" s="226"/>
      <c r="AH15" s="218">
        <f t="shared" si="8"/>
        <v>0</v>
      </c>
      <c r="AI15" s="215">
        <f>'2 - Planned Monthly Cashflow'!S14</f>
        <v>0</v>
      </c>
      <c r="AJ15" s="226"/>
      <c r="AK15" s="218">
        <f t="shared" si="9"/>
        <v>0</v>
      </c>
      <c r="AL15" s="216">
        <f>'2 - Planned Monthly Cashflow'!T14</f>
        <v>0</v>
      </c>
      <c r="AM15" s="227"/>
      <c r="AN15" s="219">
        <f t="shared" si="10"/>
        <v>0</v>
      </c>
      <c r="AO15" s="215">
        <f>'2 - Planned Monthly Cashflow'!U14</f>
        <v>0</v>
      </c>
      <c r="AP15" s="226"/>
      <c r="AQ15" s="218">
        <f t="shared" si="11"/>
        <v>0</v>
      </c>
    </row>
    <row r="16" spans="1:43">
      <c r="A16" s="386" t="str">
        <f>' 1 - Annual Cash Budget'!A13</f>
        <v>Total Income</v>
      </c>
      <c r="B16" s="357"/>
      <c r="C16" s="357"/>
      <c r="D16" s="357"/>
      <c r="E16" s="357"/>
      <c r="F16" s="126">
        <f>' 1 - Annual Cash Budget'!K13</f>
        <v>0</v>
      </c>
      <c r="G16" s="141">
        <f>SUM(G9:G15)</f>
        <v>0</v>
      </c>
      <c r="H16" s="159">
        <f>SUM(H9:H15)</f>
        <v>0</v>
      </c>
      <c r="I16" s="162">
        <f>SUM(I9:I15)</f>
        <v>0</v>
      </c>
      <c r="J16" s="160">
        <f t="shared" si="0"/>
        <v>0</v>
      </c>
      <c r="K16" s="161">
        <f>SUM(K9:K15)</f>
        <v>0</v>
      </c>
      <c r="L16" s="162">
        <f>SUM(L9:L15)</f>
        <v>0</v>
      </c>
      <c r="M16" s="163">
        <f t="shared" si="1"/>
        <v>0</v>
      </c>
      <c r="N16" s="164">
        <f>SUM(N9:N15)</f>
        <v>0</v>
      </c>
      <c r="O16" s="165">
        <f>SUM(O9:O15)</f>
        <v>0</v>
      </c>
      <c r="P16" s="166">
        <f t="shared" si="2"/>
        <v>0</v>
      </c>
      <c r="Q16" s="235">
        <f>SUM(Q9:Q15)</f>
        <v>0</v>
      </c>
      <c r="R16" s="225">
        <f>SUM(R9:R15)</f>
        <v>0</v>
      </c>
      <c r="S16" s="236">
        <f t="shared" si="3"/>
        <v>0</v>
      </c>
      <c r="T16" s="161">
        <f>SUM(T9:T15)</f>
        <v>0</v>
      </c>
      <c r="U16" s="162">
        <f>SUM(U9:U15)</f>
        <v>0</v>
      </c>
      <c r="V16" s="168">
        <f t="shared" si="4"/>
        <v>0</v>
      </c>
      <c r="W16" s="159">
        <f>SUM(W9:W15)</f>
        <v>0</v>
      </c>
      <c r="X16" s="162">
        <f>SUM(X9:X15)</f>
        <v>0</v>
      </c>
      <c r="Y16" s="169">
        <f t="shared" si="5"/>
        <v>0</v>
      </c>
      <c r="Z16" s="159">
        <f>SUM(Z9:Z15)</f>
        <v>0</v>
      </c>
      <c r="AA16" s="162">
        <f>SUM(AA9:AA15)</f>
        <v>0</v>
      </c>
      <c r="AB16" s="160">
        <f t="shared" si="6"/>
        <v>0</v>
      </c>
      <c r="AC16" s="170">
        <f>SUM(AC9:AC15)</f>
        <v>0</v>
      </c>
      <c r="AD16" s="165">
        <f>SUM(AD9:AD15)</f>
        <v>0</v>
      </c>
      <c r="AE16" s="171">
        <f t="shared" si="7"/>
        <v>0</v>
      </c>
      <c r="AF16" s="172">
        <f>SUM(AF9:AF15)</f>
        <v>0</v>
      </c>
      <c r="AG16" s="224">
        <f>SUM(AG9:AG15)</f>
        <v>0</v>
      </c>
      <c r="AH16" s="173">
        <f t="shared" si="8"/>
        <v>0</v>
      </c>
      <c r="AI16" s="172">
        <f>SUM(AI9:AI15)</f>
        <v>0</v>
      </c>
      <c r="AJ16" s="224">
        <f>SUM(AJ9:AJ15)</f>
        <v>0</v>
      </c>
      <c r="AK16" s="174">
        <f t="shared" si="9"/>
        <v>0</v>
      </c>
      <c r="AL16" s="172">
        <f>SUM(AL9:AL15)</f>
        <v>0</v>
      </c>
      <c r="AM16" s="224">
        <f>SUM(AM9:AM15)</f>
        <v>0</v>
      </c>
      <c r="AN16" s="174">
        <f t="shared" si="10"/>
        <v>0</v>
      </c>
      <c r="AO16" s="172">
        <f>SUM(AO9:AO15)</f>
        <v>0</v>
      </c>
      <c r="AP16" s="224">
        <f>SUM(AP9:AP15)</f>
        <v>0</v>
      </c>
      <c r="AQ16" s="174">
        <f t="shared" si="11"/>
        <v>0</v>
      </c>
    </row>
    <row r="17" spans="1:43" ht="37.5" customHeight="1">
      <c r="A17" s="375" t="s">
        <v>99</v>
      </c>
      <c r="B17" s="376"/>
      <c r="C17" s="376"/>
      <c r="D17" s="376"/>
      <c r="E17" s="376"/>
      <c r="F17" s="376"/>
      <c r="G17" s="376"/>
      <c r="H17" s="376"/>
      <c r="I17" s="376"/>
      <c r="J17" s="376"/>
      <c r="K17" s="376"/>
      <c r="L17" s="376"/>
      <c r="M17" s="376"/>
      <c r="N17" s="376"/>
      <c r="O17" s="376"/>
      <c r="P17" s="376"/>
      <c r="Q17" s="152"/>
      <c r="R17" s="152"/>
      <c r="S17" s="152"/>
      <c r="T17" s="152"/>
      <c r="U17" s="152"/>
      <c r="V17" s="152"/>
      <c r="W17" s="152"/>
      <c r="X17" s="152"/>
      <c r="Y17" s="152"/>
      <c r="Z17" s="152"/>
      <c r="AA17" s="152"/>
      <c r="AB17" s="152"/>
      <c r="AC17" s="275"/>
      <c r="AD17" s="275"/>
      <c r="AE17" s="275"/>
      <c r="AF17" s="275"/>
      <c r="AG17" s="275"/>
      <c r="AH17" s="275"/>
      <c r="AI17" s="275"/>
      <c r="AJ17" s="275"/>
      <c r="AK17" s="275"/>
      <c r="AL17" s="275"/>
      <c r="AM17" s="275"/>
      <c r="AN17" s="275"/>
      <c r="AO17" s="275"/>
      <c r="AP17" s="275"/>
      <c r="AQ17" s="275"/>
    </row>
    <row r="18" spans="1:43" s="292" customFormat="1" ht="15" customHeight="1">
      <c r="A18" s="367" t="s">
        <v>221</v>
      </c>
      <c r="B18" s="368"/>
      <c r="C18" s="368"/>
      <c r="D18" s="368"/>
      <c r="E18" s="368"/>
      <c r="F18" s="368"/>
      <c r="G18" s="368"/>
      <c r="H18" s="368"/>
      <c r="I18" s="368"/>
      <c r="J18" s="368"/>
      <c r="K18" s="368"/>
      <c r="L18" s="368"/>
      <c r="M18" s="368"/>
      <c r="N18" s="368"/>
      <c r="O18" s="368"/>
      <c r="P18" s="368"/>
      <c r="Q18" s="290"/>
      <c r="R18" s="290"/>
      <c r="S18" s="290"/>
      <c r="T18" s="290"/>
      <c r="U18" s="290"/>
      <c r="V18" s="290"/>
      <c r="W18" s="290"/>
      <c r="X18" s="290"/>
      <c r="Y18" s="290"/>
      <c r="Z18" s="290"/>
      <c r="AA18" s="290"/>
      <c r="AB18" s="290"/>
      <c r="AC18" s="291"/>
      <c r="AD18" s="291"/>
      <c r="AE18" s="291"/>
      <c r="AF18" s="291"/>
      <c r="AG18" s="291"/>
      <c r="AH18" s="291"/>
      <c r="AI18" s="291"/>
      <c r="AJ18" s="291"/>
      <c r="AK18" s="291"/>
      <c r="AL18" s="291"/>
      <c r="AM18" s="291"/>
      <c r="AN18" s="291"/>
      <c r="AO18" s="291"/>
      <c r="AP18" s="291"/>
      <c r="AQ18" s="291"/>
    </row>
    <row r="19" spans="1:43" ht="27.75" customHeight="1">
      <c r="A19" s="373" t="s">
        <v>182</v>
      </c>
      <c r="B19" s="374"/>
      <c r="C19" s="374"/>
      <c r="D19" s="374"/>
      <c r="E19" s="374"/>
      <c r="F19" s="374"/>
      <c r="G19" s="374"/>
      <c r="H19" s="374"/>
      <c r="I19" s="374"/>
      <c r="J19" s="374"/>
      <c r="K19" s="374"/>
      <c r="L19" s="374"/>
      <c r="M19" s="374"/>
      <c r="N19" s="374"/>
      <c r="O19" s="374"/>
      <c r="P19" s="374"/>
      <c r="Q19" s="152"/>
      <c r="R19" s="152"/>
      <c r="S19" s="152"/>
      <c r="T19" s="152"/>
      <c r="U19" s="152"/>
      <c r="V19" s="152"/>
      <c r="W19" s="152"/>
      <c r="X19" s="152"/>
      <c r="Y19" s="152"/>
      <c r="Z19" s="152"/>
      <c r="AA19" s="152"/>
      <c r="AB19" s="152"/>
      <c r="AC19" s="275"/>
      <c r="AD19" s="275"/>
      <c r="AE19" s="275"/>
      <c r="AF19" s="275"/>
      <c r="AG19" s="275"/>
      <c r="AH19" s="275"/>
      <c r="AI19" s="275"/>
      <c r="AJ19" s="275"/>
      <c r="AK19" s="275"/>
      <c r="AL19" s="275"/>
      <c r="AM19" s="275"/>
      <c r="AN19" s="275"/>
      <c r="AO19" s="275"/>
      <c r="AP19" s="275"/>
      <c r="AQ19" s="275"/>
    </row>
    <row r="20" spans="1:43" ht="18.75" customHeight="1">
      <c r="A20" s="387" t="str">
        <f>' 1 - Annual Cash Budget'!A16</f>
        <v>My Expenses</v>
      </c>
      <c r="B20" s="388"/>
      <c r="C20" s="388"/>
      <c r="D20" s="388"/>
      <c r="E20" s="388"/>
      <c r="F20" s="203" t="s">
        <v>53</v>
      </c>
      <c r="G20" s="125" t="s">
        <v>82</v>
      </c>
      <c r="H20" s="377" t="s">
        <v>37</v>
      </c>
      <c r="I20" s="378"/>
      <c r="J20" s="379"/>
      <c r="K20" s="390" t="s">
        <v>38</v>
      </c>
      <c r="L20" s="391"/>
      <c r="M20" s="392"/>
      <c r="N20" s="390" t="s">
        <v>39</v>
      </c>
      <c r="O20" s="391"/>
      <c r="P20" s="392"/>
      <c r="Q20" s="377" t="s">
        <v>40</v>
      </c>
      <c r="R20" s="378"/>
      <c r="S20" s="379"/>
      <c r="T20" s="377" t="s">
        <v>41</v>
      </c>
      <c r="U20" s="378"/>
      <c r="V20" s="379"/>
      <c r="W20" s="377" t="s">
        <v>42</v>
      </c>
      <c r="X20" s="378"/>
      <c r="Y20" s="379"/>
      <c r="Z20" s="377" t="s">
        <v>43</v>
      </c>
      <c r="AA20" s="378"/>
      <c r="AB20" s="379"/>
      <c r="AC20" s="377" t="s">
        <v>44</v>
      </c>
      <c r="AD20" s="378"/>
      <c r="AE20" s="379"/>
      <c r="AF20" s="377" t="s">
        <v>45</v>
      </c>
      <c r="AG20" s="378"/>
      <c r="AH20" s="379"/>
      <c r="AI20" s="377" t="s">
        <v>46</v>
      </c>
      <c r="AJ20" s="378"/>
      <c r="AK20" s="379"/>
      <c r="AL20" s="377" t="s">
        <v>47</v>
      </c>
      <c r="AM20" s="378"/>
      <c r="AN20" s="379"/>
      <c r="AO20" s="377" t="s">
        <v>48</v>
      </c>
      <c r="AP20" s="378"/>
      <c r="AQ20" s="379"/>
    </row>
    <row r="21" spans="1:43">
      <c r="A21" s="371" t="str">
        <f>' 1 - Annual Cash Budget'!A17</f>
        <v>House rental or rates, home maintenance &amp; repair</v>
      </c>
      <c r="B21" s="372"/>
      <c r="C21" s="372"/>
      <c r="D21" s="372"/>
      <c r="E21" s="372"/>
      <c r="F21" s="213">
        <f>'2 - Planned Monthly Cashflow'!H20</f>
        <v>0</v>
      </c>
      <c r="G21" s="211">
        <f>($I21+$L21+$O21+$R21+$U21+$X21+$AA21+$AD21+$AG21+$AJ21+$AM21+$AP21)-F21</f>
        <v>0</v>
      </c>
      <c r="H21" s="215">
        <f>'2 - Planned Monthly Cashflow'!J20</f>
        <v>0</v>
      </c>
      <c r="I21" s="226"/>
      <c r="J21" s="218">
        <f t="shared" ref="J21:J47" si="13">H21-I21</f>
        <v>0</v>
      </c>
      <c r="K21" s="215">
        <f>'2 - Planned Monthly Cashflow'!K20</f>
        <v>0</v>
      </c>
      <c r="L21" s="226"/>
      <c r="M21" s="218">
        <f t="shared" ref="M21:M47" si="14">K21-L21</f>
        <v>0</v>
      </c>
      <c r="N21" s="215">
        <f>'2 - Planned Monthly Cashflow'!L20</f>
        <v>0</v>
      </c>
      <c r="O21" s="226"/>
      <c r="P21" s="218">
        <f t="shared" ref="P21:P47" si="15">N21-O21</f>
        <v>0</v>
      </c>
      <c r="Q21" s="215">
        <f>'2 - Planned Monthly Cashflow'!M20</f>
        <v>0</v>
      </c>
      <c r="R21" s="226"/>
      <c r="S21" s="218">
        <f t="shared" ref="S21:S47" si="16">Q21-R21</f>
        <v>0</v>
      </c>
      <c r="T21" s="215">
        <f>'2 - Planned Monthly Cashflow'!N20</f>
        <v>0</v>
      </c>
      <c r="U21" s="226"/>
      <c r="V21" s="218">
        <f t="shared" ref="V21:V47" si="17">T21-U21</f>
        <v>0</v>
      </c>
      <c r="W21" s="215">
        <f>'2 - Planned Monthly Cashflow'!O20</f>
        <v>0</v>
      </c>
      <c r="X21" s="226"/>
      <c r="Y21" s="218">
        <f t="shared" ref="Y21:Y47" si="18">W21-X21</f>
        <v>0</v>
      </c>
      <c r="Z21" s="215">
        <f>'2 - Planned Monthly Cashflow'!P20</f>
        <v>0</v>
      </c>
      <c r="AA21" s="226"/>
      <c r="AB21" s="218">
        <f t="shared" ref="AB21:AB47" si="19">Z21-AA21</f>
        <v>0</v>
      </c>
      <c r="AC21" s="215">
        <f>'2 - Planned Monthly Cashflow'!Q20</f>
        <v>0</v>
      </c>
      <c r="AD21" s="226"/>
      <c r="AE21" s="218">
        <f t="shared" ref="AE21:AE47" si="20">AC21-AD21</f>
        <v>0</v>
      </c>
      <c r="AF21" s="215">
        <f>'2 - Planned Monthly Cashflow'!AM20</f>
        <v>0</v>
      </c>
      <c r="AG21" s="226"/>
      <c r="AH21" s="218">
        <f t="shared" ref="AH21:AH47" si="21">AF21-AG21</f>
        <v>0</v>
      </c>
      <c r="AI21" s="215">
        <f>'2 - Planned Monthly Cashflow'!S20</f>
        <v>0</v>
      </c>
      <c r="AJ21" s="226"/>
      <c r="AK21" s="218">
        <f t="shared" ref="AK21:AK47" si="22">AI21-AJ21</f>
        <v>0</v>
      </c>
      <c r="AL21" s="215">
        <f>'2 - Planned Monthly Cashflow'!T20</f>
        <v>0</v>
      </c>
      <c r="AM21" s="226"/>
      <c r="AN21" s="218">
        <f t="shared" ref="AN21:AN47" si="23">AL21-AM21</f>
        <v>0</v>
      </c>
      <c r="AO21" s="215">
        <f>'2 - Planned Monthly Cashflow'!U20</f>
        <v>0</v>
      </c>
      <c r="AP21" s="226"/>
      <c r="AQ21" s="218">
        <f t="shared" ref="AQ21:AQ47" si="24">AO21-AP21</f>
        <v>0</v>
      </c>
    </row>
    <row r="22" spans="1:43">
      <c r="A22" s="370" t="str">
        <f>' 1 - Annual Cash Budget'!A18</f>
        <v>Food - groceries</v>
      </c>
      <c r="B22" s="329"/>
      <c r="C22" s="329"/>
      <c r="D22" s="329"/>
      <c r="E22" s="329"/>
      <c r="F22" s="214">
        <f>'2 - Planned Monthly Cashflow'!H21</f>
        <v>0</v>
      </c>
      <c r="G22" s="211">
        <f t="shared" ref="G22:G46" si="25">($I22+$L22+$O22+$R22+$U22+$X22+$AA22+$AD22+$AG22+$AJ22+$AM22+$AP22)-F22</f>
        <v>0</v>
      </c>
      <c r="H22" s="215">
        <f>'2 - Planned Monthly Cashflow'!J21</f>
        <v>0</v>
      </c>
      <c r="I22" s="226"/>
      <c r="J22" s="218">
        <f t="shared" si="13"/>
        <v>0</v>
      </c>
      <c r="K22" s="215">
        <f>'2 - Planned Monthly Cashflow'!K21</f>
        <v>0</v>
      </c>
      <c r="L22" s="226"/>
      <c r="M22" s="218">
        <f t="shared" si="14"/>
        <v>0</v>
      </c>
      <c r="N22" s="215">
        <f>'2 - Planned Monthly Cashflow'!L21</f>
        <v>0</v>
      </c>
      <c r="O22" s="226"/>
      <c r="P22" s="218">
        <f t="shared" si="15"/>
        <v>0</v>
      </c>
      <c r="Q22" s="215">
        <f>'2 - Planned Monthly Cashflow'!M21</f>
        <v>0</v>
      </c>
      <c r="R22" s="226"/>
      <c r="S22" s="218">
        <f t="shared" si="16"/>
        <v>0</v>
      </c>
      <c r="T22" s="215">
        <f>'2 - Planned Monthly Cashflow'!N21</f>
        <v>0</v>
      </c>
      <c r="U22" s="226"/>
      <c r="V22" s="218">
        <f t="shared" si="17"/>
        <v>0</v>
      </c>
      <c r="W22" s="215">
        <f>'2 - Planned Monthly Cashflow'!O21</f>
        <v>0</v>
      </c>
      <c r="X22" s="226"/>
      <c r="Y22" s="218">
        <f t="shared" si="18"/>
        <v>0</v>
      </c>
      <c r="Z22" s="215">
        <f>'2 - Planned Monthly Cashflow'!P21</f>
        <v>0</v>
      </c>
      <c r="AA22" s="226"/>
      <c r="AB22" s="218">
        <f t="shared" si="19"/>
        <v>0</v>
      </c>
      <c r="AC22" s="215">
        <f>'2 - Planned Monthly Cashflow'!Q21</f>
        <v>0</v>
      </c>
      <c r="AD22" s="226"/>
      <c r="AE22" s="218">
        <f t="shared" si="20"/>
        <v>0</v>
      </c>
      <c r="AF22" s="215">
        <f>'2 - Planned Monthly Cashflow'!AM21</f>
        <v>0</v>
      </c>
      <c r="AG22" s="226"/>
      <c r="AH22" s="218">
        <f t="shared" si="21"/>
        <v>0</v>
      </c>
      <c r="AI22" s="215">
        <f>'2 - Planned Monthly Cashflow'!S21</f>
        <v>0</v>
      </c>
      <c r="AJ22" s="226"/>
      <c r="AK22" s="218">
        <f t="shared" si="22"/>
        <v>0</v>
      </c>
      <c r="AL22" s="215">
        <f>'2 - Planned Monthly Cashflow'!T21</f>
        <v>0</v>
      </c>
      <c r="AM22" s="226"/>
      <c r="AN22" s="218">
        <f t="shared" si="23"/>
        <v>0</v>
      </c>
      <c r="AO22" s="215">
        <f>'2 - Planned Monthly Cashflow'!U21</f>
        <v>0</v>
      </c>
      <c r="AP22" s="226"/>
      <c r="AQ22" s="218">
        <f t="shared" si="24"/>
        <v>0</v>
      </c>
    </row>
    <row r="23" spans="1:43">
      <c r="A23" s="370" t="str">
        <f>' 1 - Annual Cash Budget'!A19</f>
        <v>Food and drink - dining out, takeaways, drink</v>
      </c>
      <c r="B23" s="329"/>
      <c r="C23" s="329"/>
      <c r="D23" s="329"/>
      <c r="E23" s="329"/>
      <c r="F23" s="214">
        <f>'2 - Planned Monthly Cashflow'!H22</f>
        <v>0</v>
      </c>
      <c r="G23" s="211">
        <f t="shared" si="25"/>
        <v>0</v>
      </c>
      <c r="H23" s="215">
        <f>'2 - Planned Monthly Cashflow'!J22</f>
        <v>0</v>
      </c>
      <c r="I23" s="226"/>
      <c r="J23" s="218">
        <f t="shared" si="13"/>
        <v>0</v>
      </c>
      <c r="K23" s="215">
        <f>'2 - Planned Monthly Cashflow'!K22</f>
        <v>0</v>
      </c>
      <c r="L23" s="226"/>
      <c r="M23" s="218">
        <f t="shared" si="14"/>
        <v>0</v>
      </c>
      <c r="N23" s="215">
        <f>'2 - Planned Monthly Cashflow'!L22</f>
        <v>0</v>
      </c>
      <c r="O23" s="226"/>
      <c r="P23" s="218">
        <f t="shared" si="15"/>
        <v>0</v>
      </c>
      <c r="Q23" s="215">
        <f>'2 - Planned Monthly Cashflow'!M22</f>
        <v>0</v>
      </c>
      <c r="R23" s="226"/>
      <c r="S23" s="218">
        <f t="shared" si="16"/>
        <v>0</v>
      </c>
      <c r="T23" s="215">
        <f>'2 - Planned Monthly Cashflow'!N22</f>
        <v>0</v>
      </c>
      <c r="U23" s="226"/>
      <c r="V23" s="218">
        <f t="shared" si="17"/>
        <v>0</v>
      </c>
      <c r="W23" s="215">
        <f>'2 - Planned Monthly Cashflow'!O22</f>
        <v>0</v>
      </c>
      <c r="X23" s="226"/>
      <c r="Y23" s="218">
        <f t="shared" si="18"/>
        <v>0</v>
      </c>
      <c r="Z23" s="215">
        <f>'2 - Planned Monthly Cashflow'!P22</f>
        <v>0</v>
      </c>
      <c r="AA23" s="226"/>
      <c r="AB23" s="218">
        <f t="shared" si="19"/>
        <v>0</v>
      </c>
      <c r="AC23" s="215">
        <f>'2 - Planned Monthly Cashflow'!Q22</f>
        <v>0</v>
      </c>
      <c r="AD23" s="226"/>
      <c r="AE23" s="218">
        <f t="shared" si="20"/>
        <v>0</v>
      </c>
      <c r="AF23" s="215">
        <f>'2 - Planned Monthly Cashflow'!AM22</f>
        <v>0</v>
      </c>
      <c r="AG23" s="226"/>
      <c r="AH23" s="218">
        <f t="shared" si="21"/>
        <v>0</v>
      </c>
      <c r="AI23" s="215">
        <f>'2 - Planned Monthly Cashflow'!S22</f>
        <v>0</v>
      </c>
      <c r="AJ23" s="226"/>
      <c r="AK23" s="218">
        <f t="shared" si="22"/>
        <v>0</v>
      </c>
      <c r="AL23" s="215">
        <f>'2 - Planned Monthly Cashflow'!T22</f>
        <v>0</v>
      </c>
      <c r="AM23" s="226"/>
      <c r="AN23" s="218">
        <f t="shared" si="23"/>
        <v>0</v>
      </c>
      <c r="AO23" s="215">
        <f>'2 - Planned Monthly Cashflow'!U22</f>
        <v>0</v>
      </c>
      <c r="AP23" s="226"/>
      <c r="AQ23" s="218">
        <f t="shared" si="24"/>
        <v>0</v>
      </c>
    </row>
    <row r="24" spans="1:43">
      <c r="A24" s="370" t="str">
        <f>' 1 - Annual Cash Budget'!A20</f>
        <v>Electricity, gas</v>
      </c>
      <c r="B24" s="329"/>
      <c r="C24" s="329"/>
      <c r="D24" s="329"/>
      <c r="E24" s="329"/>
      <c r="F24" s="214">
        <f>'2 - Planned Monthly Cashflow'!H23</f>
        <v>0</v>
      </c>
      <c r="G24" s="211">
        <f t="shared" si="25"/>
        <v>0</v>
      </c>
      <c r="H24" s="215">
        <f>'2 - Planned Monthly Cashflow'!J23</f>
        <v>0</v>
      </c>
      <c r="I24" s="226"/>
      <c r="J24" s="218">
        <f t="shared" si="13"/>
        <v>0</v>
      </c>
      <c r="K24" s="215">
        <f>'2 - Planned Monthly Cashflow'!K23</f>
        <v>0</v>
      </c>
      <c r="L24" s="226"/>
      <c r="M24" s="218">
        <f t="shared" si="14"/>
        <v>0</v>
      </c>
      <c r="N24" s="215">
        <f>'2 - Planned Monthly Cashflow'!L23</f>
        <v>0</v>
      </c>
      <c r="O24" s="226"/>
      <c r="P24" s="218">
        <f t="shared" si="15"/>
        <v>0</v>
      </c>
      <c r="Q24" s="215">
        <f>'2 - Planned Monthly Cashflow'!M23</f>
        <v>0</v>
      </c>
      <c r="R24" s="226"/>
      <c r="S24" s="218">
        <f t="shared" si="16"/>
        <v>0</v>
      </c>
      <c r="T24" s="215">
        <f>'2 - Planned Monthly Cashflow'!N23</f>
        <v>0</v>
      </c>
      <c r="U24" s="226"/>
      <c r="V24" s="218">
        <f t="shared" si="17"/>
        <v>0</v>
      </c>
      <c r="W24" s="215">
        <f>'2 - Planned Monthly Cashflow'!O23</f>
        <v>0</v>
      </c>
      <c r="X24" s="226"/>
      <c r="Y24" s="218">
        <f t="shared" si="18"/>
        <v>0</v>
      </c>
      <c r="Z24" s="215">
        <f>'2 - Planned Monthly Cashflow'!P23</f>
        <v>0</v>
      </c>
      <c r="AA24" s="226"/>
      <c r="AB24" s="218">
        <f t="shared" si="19"/>
        <v>0</v>
      </c>
      <c r="AC24" s="215">
        <f>'2 - Planned Monthly Cashflow'!Q23</f>
        <v>0</v>
      </c>
      <c r="AD24" s="226"/>
      <c r="AE24" s="218">
        <f t="shared" si="20"/>
        <v>0</v>
      </c>
      <c r="AF24" s="215">
        <f>'2 - Planned Monthly Cashflow'!AM23</f>
        <v>0</v>
      </c>
      <c r="AG24" s="226"/>
      <c r="AH24" s="218">
        <f t="shared" si="21"/>
        <v>0</v>
      </c>
      <c r="AI24" s="215">
        <f>'2 - Planned Monthly Cashflow'!S23</f>
        <v>0</v>
      </c>
      <c r="AJ24" s="226"/>
      <c r="AK24" s="218">
        <f t="shared" si="22"/>
        <v>0</v>
      </c>
      <c r="AL24" s="215">
        <f>'2 - Planned Monthly Cashflow'!T23</f>
        <v>0</v>
      </c>
      <c r="AM24" s="226"/>
      <c r="AN24" s="218">
        <f t="shared" si="23"/>
        <v>0</v>
      </c>
      <c r="AO24" s="215">
        <f>'2 - Planned Monthly Cashflow'!U23</f>
        <v>0</v>
      </c>
      <c r="AP24" s="226"/>
      <c r="AQ24" s="218">
        <f t="shared" si="24"/>
        <v>0</v>
      </c>
    </row>
    <row r="25" spans="1:43">
      <c r="A25" s="370" t="str">
        <f>' 1 - Annual Cash Budget'!A21</f>
        <v>Telephone, mobile phone, internet, TV, sky</v>
      </c>
      <c r="B25" s="329"/>
      <c r="C25" s="329"/>
      <c r="D25" s="329"/>
      <c r="E25" s="329"/>
      <c r="F25" s="214">
        <f>'2 - Planned Monthly Cashflow'!H24</f>
        <v>0</v>
      </c>
      <c r="G25" s="211">
        <f t="shared" si="25"/>
        <v>0</v>
      </c>
      <c r="H25" s="215">
        <f>'2 - Planned Monthly Cashflow'!J24</f>
        <v>0</v>
      </c>
      <c r="I25" s="226"/>
      <c r="J25" s="218">
        <f t="shared" si="13"/>
        <v>0</v>
      </c>
      <c r="K25" s="215">
        <f>'2 - Planned Monthly Cashflow'!K24</f>
        <v>0</v>
      </c>
      <c r="L25" s="226"/>
      <c r="M25" s="218">
        <f t="shared" si="14"/>
        <v>0</v>
      </c>
      <c r="N25" s="215">
        <f>'2 - Planned Monthly Cashflow'!L24</f>
        <v>0</v>
      </c>
      <c r="O25" s="226"/>
      <c r="P25" s="218">
        <f t="shared" si="15"/>
        <v>0</v>
      </c>
      <c r="Q25" s="215">
        <f>'2 - Planned Monthly Cashflow'!M24</f>
        <v>0</v>
      </c>
      <c r="R25" s="226"/>
      <c r="S25" s="218">
        <f t="shared" si="16"/>
        <v>0</v>
      </c>
      <c r="T25" s="215">
        <f>'2 - Planned Monthly Cashflow'!N24</f>
        <v>0</v>
      </c>
      <c r="U25" s="226"/>
      <c r="V25" s="218">
        <f t="shared" si="17"/>
        <v>0</v>
      </c>
      <c r="W25" s="215">
        <f>'2 - Planned Monthly Cashflow'!O24</f>
        <v>0</v>
      </c>
      <c r="X25" s="226"/>
      <c r="Y25" s="218">
        <f t="shared" si="18"/>
        <v>0</v>
      </c>
      <c r="Z25" s="215">
        <f>'2 - Planned Monthly Cashflow'!P24</f>
        <v>0</v>
      </c>
      <c r="AA25" s="226"/>
      <c r="AB25" s="218">
        <f t="shared" si="19"/>
        <v>0</v>
      </c>
      <c r="AC25" s="215">
        <f>'2 - Planned Monthly Cashflow'!Q24</f>
        <v>0</v>
      </c>
      <c r="AD25" s="226"/>
      <c r="AE25" s="218">
        <f t="shared" si="20"/>
        <v>0</v>
      </c>
      <c r="AF25" s="215">
        <f>'2 - Planned Monthly Cashflow'!AM24</f>
        <v>0</v>
      </c>
      <c r="AG25" s="226"/>
      <c r="AH25" s="218">
        <f t="shared" si="21"/>
        <v>0</v>
      </c>
      <c r="AI25" s="215">
        <f>'2 - Planned Monthly Cashflow'!S24</f>
        <v>0</v>
      </c>
      <c r="AJ25" s="226"/>
      <c r="AK25" s="218">
        <f t="shared" si="22"/>
        <v>0</v>
      </c>
      <c r="AL25" s="215">
        <f>'2 - Planned Monthly Cashflow'!T24</f>
        <v>0</v>
      </c>
      <c r="AM25" s="226"/>
      <c r="AN25" s="218">
        <f t="shared" si="23"/>
        <v>0</v>
      </c>
      <c r="AO25" s="215">
        <f>'2 - Planned Monthly Cashflow'!U24</f>
        <v>0</v>
      </c>
      <c r="AP25" s="226"/>
      <c r="AQ25" s="218">
        <f t="shared" si="24"/>
        <v>0</v>
      </c>
    </row>
    <row r="26" spans="1:43">
      <c r="A26" s="370" t="str">
        <f>' 1 - Annual Cash Budget'!A22</f>
        <v>Clothes, shoes, farm gear</v>
      </c>
      <c r="B26" s="329"/>
      <c r="C26" s="329"/>
      <c r="D26" s="329"/>
      <c r="E26" s="329"/>
      <c r="F26" s="214">
        <f>'2 - Planned Monthly Cashflow'!H25</f>
        <v>0</v>
      </c>
      <c r="G26" s="211">
        <f t="shared" si="25"/>
        <v>0</v>
      </c>
      <c r="H26" s="215">
        <f>'2 - Planned Monthly Cashflow'!J25</f>
        <v>0</v>
      </c>
      <c r="I26" s="226"/>
      <c r="J26" s="218">
        <f t="shared" si="13"/>
        <v>0</v>
      </c>
      <c r="K26" s="215">
        <f>'2 - Planned Monthly Cashflow'!K25</f>
        <v>0</v>
      </c>
      <c r="L26" s="226"/>
      <c r="M26" s="218">
        <f t="shared" si="14"/>
        <v>0</v>
      </c>
      <c r="N26" s="215">
        <f>'2 - Planned Monthly Cashflow'!L25</f>
        <v>0</v>
      </c>
      <c r="O26" s="226"/>
      <c r="P26" s="218">
        <f t="shared" si="15"/>
        <v>0</v>
      </c>
      <c r="Q26" s="215">
        <f>'2 - Planned Monthly Cashflow'!M25</f>
        <v>0</v>
      </c>
      <c r="R26" s="226"/>
      <c r="S26" s="218">
        <f t="shared" si="16"/>
        <v>0</v>
      </c>
      <c r="T26" s="215">
        <f>'2 - Planned Monthly Cashflow'!N25</f>
        <v>0</v>
      </c>
      <c r="U26" s="226"/>
      <c r="V26" s="218">
        <f t="shared" si="17"/>
        <v>0</v>
      </c>
      <c r="W26" s="215">
        <f>'2 - Planned Monthly Cashflow'!O25</f>
        <v>0</v>
      </c>
      <c r="X26" s="226"/>
      <c r="Y26" s="218">
        <f t="shared" si="18"/>
        <v>0</v>
      </c>
      <c r="Z26" s="215">
        <f>'2 - Planned Monthly Cashflow'!P25</f>
        <v>0</v>
      </c>
      <c r="AA26" s="226"/>
      <c r="AB26" s="218">
        <f t="shared" si="19"/>
        <v>0</v>
      </c>
      <c r="AC26" s="215">
        <f>'2 - Planned Monthly Cashflow'!Q25</f>
        <v>0</v>
      </c>
      <c r="AD26" s="226"/>
      <c r="AE26" s="218">
        <f t="shared" si="20"/>
        <v>0</v>
      </c>
      <c r="AF26" s="215">
        <f>'2 - Planned Monthly Cashflow'!AM25</f>
        <v>0</v>
      </c>
      <c r="AG26" s="226"/>
      <c r="AH26" s="218">
        <f t="shared" si="21"/>
        <v>0</v>
      </c>
      <c r="AI26" s="215">
        <f>'2 - Planned Monthly Cashflow'!S25</f>
        <v>0</v>
      </c>
      <c r="AJ26" s="226"/>
      <c r="AK26" s="218">
        <f t="shared" si="22"/>
        <v>0</v>
      </c>
      <c r="AL26" s="215">
        <f>'2 - Planned Monthly Cashflow'!T25</f>
        <v>0</v>
      </c>
      <c r="AM26" s="226"/>
      <c r="AN26" s="218">
        <f t="shared" si="23"/>
        <v>0</v>
      </c>
      <c r="AO26" s="215">
        <f>'2 - Planned Monthly Cashflow'!U25</f>
        <v>0</v>
      </c>
      <c r="AP26" s="226"/>
      <c r="AQ26" s="218">
        <f t="shared" si="24"/>
        <v>0</v>
      </c>
    </row>
    <row r="27" spans="1:43">
      <c r="A27" s="370" t="str">
        <f>' 1 - Annual Cash Budget'!A23</f>
        <v>Hair and beauty</v>
      </c>
      <c r="B27" s="329"/>
      <c r="C27" s="329"/>
      <c r="D27" s="329"/>
      <c r="E27" s="329"/>
      <c r="F27" s="214">
        <f>'2 - Planned Monthly Cashflow'!H26</f>
        <v>0</v>
      </c>
      <c r="G27" s="211">
        <f t="shared" si="25"/>
        <v>0</v>
      </c>
      <c r="H27" s="215">
        <f>'2 - Planned Monthly Cashflow'!J26</f>
        <v>0</v>
      </c>
      <c r="I27" s="226"/>
      <c r="J27" s="218">
        <f t="shared" si="13"/>
        <v>0</v>
      </c>
      <c r="K27" s="215">
        <f>'2 - Planned Monthly Cashflow'!K26</f>
        <v>0</v>
      </c>
      <c r="L27" s="226"/>
      <c r="M27" s="218">
        <f t="shared" si="14"/>
        <v>0</v>
      </c>
      <c r="N27" s="215">
        <f>'2 - Planned Monthly Cashflow'!L26</f>
        <v>0</v>
      </c>
      <c r="O27" s="226"/>
      <c r="P27" s="218">
        <f t="shared" si="15"/>
        <v>0</v>
      </c>
      <c r="Q27" s="215">
        <f>'2 - Planned Monthly Cashflow'!M26</f>
        <v>0</v>
      </c>
      <c r="R27" s="226"/>
      <c r="S27" s="218">
        <f t="shared" si="16"/>
        <v>0</v>
      </c>
      <c r="T27" s="215">
        <f>'2 - Planned Monthly Cashflow'!N26</f>
        <v>0</v>
      </c>
      <c r="U27" s="226"/>
      <c r="V27" s="218">
        <f t="shared" si="17"/>
        <v>0</v>
      </c>
      <c r="W27" s="215">
        <f>'2 - Planned Monthly Cashflow'!O26</f>
        <v>0</v>
      </c>
      <c r="X27" s="226"/>
      <c r="Y27" s="218">
        <f t="shared" si="18"/>
        <v>0</v>
      </c>
      <c r="Z27" s="215">
        <f>'2 - Planned Monthly Cashflow'!P26</f>
        <v>0</v>
      </c>
      <c r="AA27" s="226"/>
      <c r="AB27" s="218">
        <f t="shared" si="19"/>
        <v>0</v>
      </c>
      <c r="AC27" s="215">
        <f>'2 - Planned Monthly Cashflow'!Q26</f>
        <v>0</v>
      </c>
      <c r="AD27" s="226"/>
      <c r="AE27" s="218">
        <f t="shared" si="20"/>
        <v>0</v>
      </c>
      <c r="AF27" s="215">
        <f>'2 - Planned Monthly Cashflow'!AM26</f>
        <v>0</v>
      </c>
      <c r="AG27" s="226"/>
      <c r="AH27" s="218">
        <f t="shared" si="21"/>
        <v>0</v>
      </c>
      <c r="AI27" s="215">
        <f>'2 - Planned Monthly Cashflow'!S26</f>
        <v>0</v>
      </c>
      <c r="AJ27" s="226"/>
      <c r="AK27" s="218">
        <f t="shared" si="22"/>
        <v>0</v>
      </c>
      <c r="AL27" s="215">
        <f>'2 - Planned Monthly Cashflow'!T26</f>
        <v>0</v>
      </c>
      <c r="AM27" s="226"/>
      <c r="AN27" s="218">
        <f t="shared" si="23"/>
        <v>0</v>
      </c>
      <c r="AO27" s="215">
        <f>'2 - Planned Monthly Cashflow'!U26</f>
        <v>0</v>
      </c>
      <c r="AP27" s="226"/>
      <c r="AQ27" s="218">
        <f t="shared" si="24"/>
        <v>0</v>
      </c>
    </row>
    <row r="28" spans="1:43">
      <c r="A28" s="370" t="str">
        <f>' 1 - Annual Cash Budget'!A24</f>
        <v>Vehicle - car, bike – petrol, maintenance</v>
      </c>
      <c r="B28" s="329"/>
      <c r="C28" s="329"/>
      <c r="D28" s="329"/>
      <c r="E28" s="329"/>
      <c r="F28" s="214">
        <f>'2 - Planned Monthly Cashflow'!H27</f>
        <v>0</v>
      </c>
      <c r="G28" s="211">
        <f t="shared" si="25"/>
        <v>0</v>
      </c>
      <c r="H28" s="215">
        <f>'2 - Planned Monthly Cashflow'!J27</f>
        <v>0</v>
      </c>
      <c r="I28" s="226"/>
      <c r="J28" s="218">
        <f t="shared" si="13"/>
        <v>0</v>
      </c>
      <c r="K28" s="215">
        <f>'2 - Planned Monthly Cashflow'!K27</f>
        <v>0</v>
      </c>
      <c r="L28" s="226"/>
      <c r="M28" s="218">
        <f t="shared" si="14"/>
        <v>0</v>
      </c>
      <c r="N28" s="215">
        <f>'2 - Planned Monthly Cashflow'!L27</f>
        <v>0</v>
      </c>
      <c r="O28" s="226"/>
      <c r="P28" s="218">
        <f t="shared" si="15"/>
        <v>0</v>
      </c>
      <c r="Q28" s="215">
        <f>'2 - Planned Monthly Cashflow'!M27</f>
        <v>0</v>
      </c>
      <c r="R28" s="226"/>
      <c r="S28" s="218">
        <f t="shared" si="16"/>
        <v>0</v>
      </c>
      <c r="T28" s="215">
        <f>'2 - Planned Monthly Cashflow'!N27</f>
        <v>0</v>
      </c>
      <c r="U28" s="226"/>
      <c r="V28" s="218">
        <f t="shared" si="17"/>
        <v>0</v>
      </c>
      <c r="W28" s="215">
        <f>'2 - Planned Monthly Cashflow'!O27</f>
        <v>0</v>
      </c>
      <c r="X28" s="226"/>
      <c r="Y28" s="218">
        <f t="shared" si="18"/>
        <v>0</v>
      </c>
      <c r="Z28" s="215">
        <f>'2 - Planned Monthly Cashflow'!P27</f>
        <v>0</v>
      </c>
      <c r="AA28" s="226"/>
      <c r="AB28" s="218">
        <f t="shared" si="19"/>
        <v>0</v>
      </c>
      <c r="AC28" s="215">
        <f>'2 - Planned Monthly Cashflow'!Q27</f>
        <v>0</v>
      </c>
      <c r="AD28" s="226"/>
      <c r="AE28" s="218">
        <f t="shared" si="20"/>
        <v>0</v>
      </c>
      <c r="AF28" s="215">
        <f>'2 - Planned Monthly Cashflow'!AM27</f>
        <v>0</v>
      </c>
      <c r="AG28" s="226"/>
      <c r="AH28" s="218">
        <f t="shared" si="21"/>
        <v>0</v>
      </c>
      <c r="AI28" s="215">
        <f>'2 - Planned Monthly Cashflow'!S27</f>
        <v>0</v>
      </c>
      <c r="AJ28" s="226"/>
      <c r="AK28" s="218">
        <f t="shared" si="22"/>
        <v>0</v>
      </c>
      <c r="AL28" s="215">
        <f>'2 - Planned Monthly Cashflow'!T27</f>
        <v>0</v>
      </c>
      <c r="AM28" s="226"/>
      <c r="AN28" s="218">
        <f t="shared" si="23"/>
        <v>0</v>
      </c>
      <c r="AO28" s="215">
        <f>'2 - Planned Monthly Cashflow'!U27</f>
        <v>0</v>
      </c>
      <c r="AP28" s="226"/>
      <c r="AQ28" s="218">
        <f t="shared" si="24"/>
        <v>0</v>
      </c>
    </row>
    <row r="29" spans="1:43">
      <c r="A29" s="370" t="str">
        <f>' 1 - Annual Cash Budget'!A25</f>
        <v>Vehicle - car, bike – WOF, registration, insurance</v>
      </c>
      <c r="B29" s="329"/>
      <c r="C29" s="329"/>
      <c r="D29" s="329"/>
      <c r="E29" s="329"/>
      <c r="F29" s="214">
        <f>'2 - Planned Monthly Cashflow'!H28</f>
        <v>0</v>
      </c>
      <c r="G29" s="211">
        <f t="shared" si="25"/>
        <v>0</v>
      </c>
      <c r="H29" s="215">
        <f>'2 - Planned Monthly Cashflow'!J28</f>
        <v>0</v>
      </c>
      <c r="I29" s="226"/>
      <c r="J29" s="218">
        <f t="shared" si="13"/>
        <v>0</v>
      </c>
      <c r="K29" s="215">
        <f>'2 - Planned Monthly Cashflow'!K28</f>
        <v>0</v>
      </c>
      <c r="L29" s="226"/>
      <c r="M29" s="218">
        <f t="shared" si="14"/>
        <v>0</v>
      </c>
      <c r="N29" s="215">
        <f>'2 - Planned Monthly Cashflow'!L28</f>
        <v>0</v>
      </c>
      <c r="O29" s="226"/>
      <c r="P29" s="218">
        <f t="shared" si="15"/>
        <v>0</v>
      </c>
      <c r="Q29" s="215">
        <f>'2 - Planned Monthly Cashflow'!M28</f>
        <v>0</v>
      </c>
      <c r="R29" s="226"/>
      <c r="S29" s="218">
        <f t="shared" si="16"/>
        <v>0</v>
      </c>
      <c r="T29" s="215">
        <f>'2 - Planned Monthly Cashflow'!N28</f>
        <v>0</v>
      </c>
      <c r="U29" s="226"/>
      <c r="V29" s="218">
        <f t="shared" si="17"/>
        <v>0</v>
      </c>
      <c r="W29" s="215">
        <f>'2 - Planned Monthly Cashflow'!O28</f>
        <v>0</v>
      </c>
      <c r="X29" s="226"/>
      <c r="Y29" s="218">
        <f t="shared" si="18"/>
        <v>0</v>
      </c>
      <c r="Z29" s="215">
        <f>'2 - Planned Monthly Cashflow'!P28</f>
        <v>0</v>
      </c>
      <c r="AA29" s="226"/>
      <c r="AB29" s="218">
        <f t="shared" si="19"/>
        <v>0</v>
      </c>
      <c r="AC29" s="215">
        <f>'2 - Planned Monthly Cashflow'!Q28</f>
        <v>0</v>
      </c>
      <c r="AD29" s="226"/>
      <c r="AE29" s="218">
        <f t="shared" si="20"/>
        <v>0</v>
      </c>
      <c r="AF29" s="215">
        <f>'2 - Planned Monthly Cashflow'!AM28</f>
        <v>0</v>
      </c>
      <c r="AG29" s="226"/>
      <c r="AH29" s="218">
        <f t="shared" si="21"/>
        <v>0</v>
      </c>
      <c r="AI29" s="215">
        <f>'2 - Planned Monthly Cashflow'!S28</f>
        <v>0</v>
      </c>
      <c r="AJ29" s="226"/>
      <c r="AK29" s="218">
        <f t="shared" si="22"/>
        <v>0</v>
      </c>
      <c r="AL29" s="215">
        <f>'2 - Planned Monthly Cashflow'!T28</f>
        <v>0</v>
      </c>
      <c r="AM29" s="226"/>
      <c r="AN29" s="218">
        <f t="shared" si="23"/>
        <v>0</v>
      </c>
      <c r="AO29" s="215">
        <f>'2 - Planned Monthly Cashflow'!U28</f>
        <v>0</v>
      </c>
      <c r="AP29" s="226"/>
      <c r="AQ29" s="218">
        <f t="shared" si="24"/>
        <v>0</v>
      </c>
    </row>
    <row r="30" spans="1:43">
      <c r="A30" s="370" t="str">
        <f>' 1 - Annual Cash Budget'!A26</f>
        <v>Newspapers, magazines, books</v>
      </c>
      <c r="B30" s="329"/>
      <c r="C30" s="329"/>
      <c r="D30" s="329"/>
      <c r="E30" s="329"/>
      <c r="F30" s="214">
        <f>'2 - Planned Monthly Cashflow'!H29</f>
        <v>0</v>
      </c>
      <c r="G30" s="211">
        <f t="shared" si="25"/>
        <v>0</v>
      </c>
      <c r="H30" s="215">
        <f>'2 - Planned Monthly Cashflow'!J29</f>
        <v>0</v>
      </c>
      <c r="I30" s="226"/>
      <c r="J30" s="218">
        <f t="shared" si="13"/>
        <v>0</v>
      </c>
      <c r="K30" s="215">
        <f>'2 - Planned Monthly Cashflow'!K29</f>
        <v>0</v>
      </c>
      <c r="L30" s="226"/>
      <c r="M30" s="218">
        <f t="shared" si="14"/>
        <v>0</v>
      </c>
      <c r="N30" s="215">
        <f>'2 - Planned Monthly Cashflow'!L29</f>
        <v>0</v>
      </c>
      <c r="O30" s="226"/>
      <c r="P30" s="218">
        <f t="shared" si="15"/>
        <v>0</v>
      </c>
      <c r="Q30" s="215">
        <f>'2 - Planned Monthly Cashflow'!M29</f>
        <v>0</v>
      </c>
      <c r="R30" s="226"/>
      <c r="S30" s="218">
        <f t="shared" si="16"/>
        <v>0</v>
      </c>
      <c r="T30" s="215">
        <f>'2 - Planned Monthly Cashflow'!N29</f>
        <v>0</v>
      </c>
      <c r="U30" s="226"/>
      <c r="V30" s="218">
        <f t="shared" si="17"/>
        <v>0</v>
      </c>
      <c r="W30" s="215">
        <f>'2 - Planned Monthly Cashflow'!O29</f>
        <v>0</v>
      </c>
      <c r="X30" s="226"/>
      <c r="Y30" s="218">
        <f t="shared" si="18"/>
        <v>0</v>
      </c>
      <c r="Z30" s="215">
        <f>'2 - Planned Monthly Cashflow'!P29</f>
        <v>0</v>
      </c>
      <c r="AA30" s="226"/>
      <c r="AB30" s="218">
        <f t="shared" si="19"/>
        <v>0</v>
      </c>
      <c r="AC30" s="215">
        <f>'2 - Planned Monthly Cashflow'!Q29</f>
        <v>0</v>
      </c>
      <c r="AD30" s="226"/>
      <c r="AE30" s="218">
        <f t="shared" si="20"/>
        <v>0</v>
      </c>
      <c r="AF30" s="215">
        <f>'2 - Planned Monthly Cashflow'!AM29</f>
        <v>0</v>
      </c>
      <c r="AG30" s="226"/>
      <c r="AH30" s="218">
        <f t="shared" si="21"/>
        <v>0</v>
      </c>
      <c r="AI30" s="215">
        <f>'2 - Planned Monthly Cashflow'!S29</f>
        <v>0</v>
      </c>
      <c r="AJ30" s="226"/>
      <c r="AK30" s="218">
        <f t="shared" si="22"/>
        <v>0</v>
      </c>
      <c r="AL30" s="215">
        <f>'2 - Planned Monthly Cashflow'!T29</f>
        <v>0</v>
      </c>
      <c r="AM30" s="226"/>
      <c r="AN30" s="218">
        <f t="shared" si="23"/>
        <v>0</v>
      </c>
      <c r="AO30" s="215">
        <f>'2 - Planned Monthly Cashflow'!U29</f>
        <v>0</v>
      </c>
      <c r="AP30" s="226"/>
      <c r="AQ30" s="218">
        <f t="shared" si="24"/>
        <v>0</v>
      </c>
    </row>
    <row r="31" spans="1:43">
      <c r="A31" s="370" t="str">
        <f>' 1 - Annual Cash Budget'!A27</f>
        <v>Education and training e.g. school fees, courses</v>
      </c>
      <c r="B31" s="329"/>
      <c r="C31" s="329"/>
      <c r="D31" s="329"/>
      <c r="E31" s="329"/>
      <c r="F31" s="214">
        <f>'2 - Planned Monthly Cashflow'!H30</f>
        <v>0</v>
      </c>
      <c r="G31" s="211">
        <f t="shared" si="25"/>
        <v>0</v>
      </c>
      <c r="H31" s="215">
        <f>'2 - Planned Monthly Cashflow'!J30</f>
        <v>0</v>
      </c>
      <c r="I31" s="226"/>
      <c r="J31" s="218">
        <f t="shared" si="13"/>
        <v>0</v>
      </c>
      <c r="K31" s="215">
        <f>'2 - Planned Monthly Cashflow'!K30</f>
        <v>0</v>
      </c>
      <c r="L31" s="226"/>
      <c r="M31" s="218">
        <f t="shared" si="14"/>
        <v>0</v>
      </c>
      <c r="N31" s="215">
        <f>'2 - Planned Monthly Cashflow'!L30</f>
        <v>0</v>
      </c>
      <c r="O31" s="226"/>
      <c r="P31" s="218">
        <f t="shared" si="15"/>
        <v>0</v>
      </c>
      <c r="Q31" s="215">
        <f>'2 - Planned Monthly Cashflow'!M30</f>
        <v>0</v>
      </c>
      <c r="R31" s="226"/>
      <c r="S31" s="218">
        <f t="shared" si="16"/>
        <v>0</v>
      </c>
      <c r="T31" s="215">
        <f>'2 - Planned Monthly Cashflow'!N30</f>
        <v>0</v>
      </c>
      <c r="U31" s="226"/>
      <c r="V31" s="218">
        <f t="shared" si="17"/>
        <v>0</v>
      </c>
      <c r="W31" s="215">
        <f>'2 - Planned Monthly Cashflow'!O30</f>
        <v>0</v>
      </c>
      <c r="X31" s="226"/>
      <c r="Y31" s="218">
        <f t="shared" si="18"/>
        <v>0</v>
      </c>
      <c r="Z31" s="215">
        <f>'2 - Planned Monthly Cashflow'!P30</f>
        <v>0</v>
      </c>
      <c r="AA31" s="226"/>
      <c r="AB31" s="218">
        <f t="shared" si="19"/>
        <v>0</v>
      </c>
      <c r="AC31" s="215">
        <f>'2 - Planned Monthly Cashflow'!Q30</f>
        <v>0</v>
      </c>
      <c r="AD31" s="226"/>
      <c r="AE31" s="218">
        <f t="shared" si="20"/>
        <v>0</v>
      </c>
      <c r="AF31" s="215">
        <f>'2 - Planned Monthly Cashflow'!AM30</f>
        <v>0</v>
      </c>
      <c r="AG31" s="226"/>
      <c r="AH31" s="218">
        <f t="shared" si="21"/>
        <v>0</v>
      </c>
      <c r="AI31" s="215">
        <f>'2 - Planned Monthly Cashflow'!S30</f>
        <v>0</v>
      </c>
      <c r="AJ31" s="226"/>
      <c r="AK31" s="218">
        <f t="shared" si="22"/>
        <v>0</v>
      </c>
      <c r="AL31" s="215">
        <f>'2 - Planned Monthly Cashflow'!T30</f>
        <v>0</v>
      </c>
      <c r="AM31" s="226"/>
      <c r="AN31" s="218">
        <f t="shared" si="23"/>
        <v>0</v>
      </c>
      <c r="AO31" s="215">
        <f>'2 - Planned Monthly Cashflow'!U30</f>
        <v>0</v>
      </c>
      <c r="AP31" s="226"/>
      <c r="AQ31" s="218">
        <f t="shared" si="24"/>
        <v>0</v>
      </c>
    </row>
    <row r="32" spans="1:43">
      <c r="A32" s="370" t="str">
        <f>' 1 - Annual Cash Budget'!A28</f>
        <v>Child care, babysitting, housekeeper</v>
      </c>
      <c r="B32" s="329"/>
      <c r="C32" s="329"/>
      <c r="D32" s="329"/>
      <c r="E32" s="329"/>
      <c r="F32" s="214">
        <f>'2 - Planned Monthly Cashflow'!H31</f>
        <v>0</v>
      </c>
      <c r="G32" s="211">
        <f t="shared" si="25"/>
        <v>0</v>
      </c>
      <c r="H32" s="215">
        <f>'2 - Planned Monthly Cashflow'!J31</f>
        <v>0</v>
      </c>
      <c r="I32" s="226"/>
      <c r="J32" s="218">
        <f t="shared" si="13"/>
        <v>0</v>
      </c>
      <c r="K32" s="215">
        <f>'2 - Planned Monthly Cashflow'!K31</f>
        <v>0</v>
      </c>
      <c r="L32" s="226"/>
      <c r="M32" s="218">
        <f t="shared" si="14"/>
        <v>0</v>
      </c>
      <c r="N32" s="215">
        <f>'2 - Planned Monthly Cashflow'!L31</f>
        <v>0</v>
      </c>
      <c r="O32" s="226"/>
      <c r="P32" s="218">
        <f t="shared" si="15"/>
        <v>0</v>
      </c>
      <c r="Q32" s="215">
        <f>'2 - Planned Monthly Cashflow'!M31</f>
        <v>0</v>
      </c>
      <c r="R32" s="226"/>
      <c r="S32" s="218">
        <f t="shared" si="16"/>
        <v>0</v>
      </c>
      <c r="T32" s="215">
        <f>'2 - Planned Monthly Cashflow'!N31</f>
        <v>0</v>
      </c>
      <c r="U32" s="226"/>
      <c r="V32" s="218">
        <f t="shared" si="17"/>
        <v>0</v>
      </c>
      <c r="W32" s="215">
        <f>'2 - Planned Monthly Cashflow'!O31</f>
        <v>0</v>
      </c>
      <c r="X32" s="226"/>
      <c r="Y32" s="218">
        <f t="shared" si="18"/>
        <v>0</v>
      </c>
      <c r="Z32" s="215">
        <f>'2 - Planned Monthly Cashflow'!P31</f>
        <v>0</v>
      </c>
      <c r="AA32" s="226"/>
      <c r="AB32" s="218">
        <f t="shared" si="19"/>
        <v>0</v>
      </c>
      <c r="AC32" s="215">
        <f>'2 - Planned Monthly Cashflow'!Q31</f>
        <v>0</v>
      </c>
      <c r="AD32" s="226"/>
      <c r="AE32" s="218">
        <f t="shared" si="20"/>
        <v>0</v>
      </c>
      <c r="AF32" s="215">
        <f>'2 - Planned Monthly Cashflow'!AM31</f>
        <v>0</v>
      </c>
      <c r="AG32" s="226"/>
      <c r="AH32" s="218">
        <f t="shared" si="21"/>
        <v>0</v>
      </c>
      <c r="AI32" s="215">
        <f>'2 - Planned Monthly Cashflow'!S31</f>
        <v>0</v>
      </c>
      <c r="AJ32" s="226"/>
      <c r="AK32" s="218">
        <f t="shared" si="22"/>
        <v>0</v>
      </c>
      <c r="AL32" s="215">
        <f>'2 - Planned Monthly Cashflow'!T31</f>
        <v>0</v>
      </c>
      <c r="AM32" s="226"/>
      <c r="AN32" s="218">
        <f t="shared" si="23"/>
        <v>0</v>
      </c>
      <c r="AO32" s="215">
        <f>'2 - Planned Monthly Cashflow'!U31</f>
        <v>0</v>
      </c>
      <c r="AP32" s="226"/>
      <c r="AQ32" s="218">
        <f t="shared" si="24"/>
        <v>0</v>
      </c>
    </row>
    <row r="33" spans="1:43">
      <c r="A33" s="370" t="str">
        <f>' 1 - Annual Cash Budget'!A29</f>
        <v>Entertainment - movies, concerts, DVDs, magazines</v>
      </c>
      <c r="B33" s="329"/>
      <c r="C33" s="329"/>
      <c r="D33" s="329"/>
      <c r="E33" s="329"/>
      <c r="F33" s="214">
        <f>'2 - Planned Monthly Cashflow'!H32</f>
        <v>0</v>
      </c>
      <c r="G33" s="211">
        <f t="shared" si="25"/>
        <v>0</v>
      </c>
      <c r="H33" s="215">
        <f>'2 - Planned Monthly Cashflow'!J32</f>
        <v>0</v>
      </c>
      <c r="I33" s="226"/>
      <c r="J33" s="218">
        <f t="shared" si="13"/>
        <v>0</v>
      </c>
      <c r="K33" s="215">
        <f>'2 - Planned Monthly Cashflow'!K32</f>
        <v>0</v>
      </c>
      <c r="L33" s="226"/>
      <c r="M33" s="218">
        <f t="shared" si="14"/>
        <v>0</v>
      </c>
      <c r="N33" s="215">
        <f>'2 - Planned Monthly Cashflow'!L32</f>
        <v>0</v>
      </c>
      <c r="O33" s="226"/>
      <c r="P33" s="218">
        <f t="shared" si="15"/>
        <v>0</v>
      </c>
      <c r="Q33" s="215">
        <f>'2 - Planned Monthly Cashflow'!M32</f>
        <v>0</v>
      </c>
      <c r="R33" s="226"/>
      <c r="S33" s="218">
        <f t="shared" si="16"/>
        <v>0</v>
      </c>
      <c r="T33" s="215">
        <f>'2 - Planned Monthly Cashflow'!N32</f>
        <v>0</v>
      </c>
      <c r="U33" s="226"/>
      <c r="V33" s="218">
        <f t="shared" si="17"/>
        <v>0</v>
      </c>
      <c r="W33" s="215">
        <f>'2 - Planned Monthly Cashflow'!O32</f>
        <v>0</v>
      </c>
      <c r="X33" s="226"/>
      <c r="Y33" s="218">
        <f t="shared" si="18"/>
        <v>0</v>
      </c>
      <c r="Z33" s="215">
        <f>'2 - Planned Monthly Cashflow'!P32</f>
        <v>0</v>
      </c>
      <c r="AA33" s="226"/>
      <c r="AB33" s="218">
        <f t="shared" si="19"/>
        <v>0</v>
      </c>
      <c r="AC33" s="215">
        <f>'2 - Planned Monthly Cashflow'!Q32</f>
        <v>0</v>
      </c>
      <c r="AD33" s="226"/>
      <c r="AE33" s="218">
        <f t="shared" si="20"/>
        <v>0</v>
      </c>
      <c r="AF33" s="215">
        <f>'2 - Planned Monthly Cashflow'!AM32</f>
        <v>0</v>
      </c>
      <c r="AG33" s="226"/>
      <c r="AH33" s="218">
        <f t="shared" si="21"/>
        <v>0</v>
      </c>
      <c r="AI33" s="215">
        <f>'2 - Planned Monthly Cashflow'!S32</f>
        <v>0</v>
      </c>
      <c r="AJ33" s="226"/>
      <c r="AK33" s="218">
        <f t="shared" si="22"/>
        <v>0</v>
      </c>
      <c r="AL33" s="215">
        <f>'2 - Planned Monthly Cashflow'!T32</f>
        <v>0</v>
      </c>
      <c r="AM33" s="226"/>
      <c r="AN33" s="218">
        <f t="shared" si="23"/>
        <v>0</v>
      </c>
      <c r="AO33" s="215">
        <f>'2 - Planned Monthly Cashflow'!U32</f>
        <v>0</v>
      </c>
      <c r="AP33" s="226"/>
      <c r="AQ33" s="218">
        <f t="shared" si="24"/>
        <v>0</v>
      </c>
    </row>
    <row r="34" spans="1:43">
      <c r="A34" s="370" t="str">
        <f>' 1 - Annual Cash Budget'!A30</f>
        <v>Leisure - sport, hobbies, gym, pets, music</v>
      </c>
      <c r="B34" s="329"/>
      <c r="C34" s="329"/>
      <c r="D34" s="329"/>
      <c r="E34" s="329"/>
      <c r="F34" s="214">
        <f>'2 - Planned Monthly Cashflow'!H33</f>
        <v>0</v>
      </c>
      <c r="G34" s="211">
        <f t="shared" si="25"/>
        <v>0</v>
      </c>
      <c r="H34" s="215">
        <f>'2 - Planned Monthly Cashflow'!J33</f>
        <v>0</v>
      </c>
      <c r="I34" s="226"/>
      <c r="J34" s="218">
        <f t="shared" si="13"/>
        <v>0</v>
      </c>
      <c r="K34" s="215">
        <f>'2 - Planned Monthly Cashflow'!K33</f>
        <v>0</v>
      </c>
      <c r="L34" s="226"/>
      <c r="M34" s="218">
        <f t="shared" si="14"/>
        <v>0</v>
      </c>
      <c r="N34" s="215">
        <f>'2 - Planned Monthly Cashflow'!L33</f>
        <v>0</v>
      </c>
      <c r="O34" s="226"/>
      <c r="P34" s="218">
        <f t="shared" si="15"/>
        <v>0</v>
      </c>
      <c r="Q34" s="215">
        <f>'2 - Planned Monthly Cashflow'!M33</f>
        <v>0</v>
      </c>
      <c r="R34" s="226"/>
      <c r="S34" s="218">
        <f t="shared" si="16"/>
        <v>0</v>
      </c>
      <c r="T34" s="215">
        <f>'2 - Planned Monthly Cashflow'!N33</f>
        <v>0</v>
      </c>
      <c r="U34" s="226"/>
      <c r="V34" s="218">
        <f t="shared" si="17"/>
        <v>0</v>
      </c>
      <c r="W34" s="215">
        <f>'2 - Planned Monthly Cashflow'!O33</f>
        <v>0</v>
      </c>
      <c r="X34" s="226"/>
      <c r="Y34" s="218">
        <f t="shared" si="18"/>
        <v>0</v>
      </c>
      <c r="Z34" s="215">
        <f>'2 - Planned Monthly Cashflow'!P33</f>
        <v>0</v>
      </c>
      <c r="AA34" s="226"/>
      <c r="AB34" s="218">
        <f t="shared" si="19"/>
        <v>0</v>
      </c>
      <c r="AC34" s="215">
        <f>'2 - Planned Monthly Cashflow'!Q33</f>
        <v>0</v>
      </c>
      <c r="AD34" s="226"/>
      <c r="AE34" s="218">
        <f t="shared" si="20"/>
        <v>0</v>
      </c>
      <c r="AF34" s="215">
        <f>'2 - Planned Monthly Cashflow'!AM33</f>
        <v>0</v>
      </c>
      <c r="AG34" s="226"/>
      <c r="AH34" s="218">
        <f t="shared" si="21"/>
        <v>0</v>
      </c>
      <c r="AI34" s="215">
        <f>'2 - Planned Monthly Cashflow'!S33</f>
        <v>0</v>
      </c>
      <c r="AJ34" s="226"/>
      <c r="AK34" s="218">
        <f t="shared" si="22"/>
        <v>0</v>
      </c>
      <c r="AL34" s="215">
        <f>'2 - Planned Monthly Cashflow'!T33</f>
        <v>0</v>
      </c>
      <c r="AM34" s="226"/>
      <c r="AN34" s="218">
        <f t="shared" si="23"/>
        <v>0</v>
      </c>
      <c r="AO34" s="215">
        <f>'2 - Planned Monthly Cashflow'!U33</f>
        <v>0</v>
      </c>
      <c r="AP34" s="226"/>
      <c r="AQ34" s="218">
        <f t="shared" si="24"/>
        <v>0</v>
      </c>
    </row>
    <row r="35" spans="1:43">
      <c r="A35" s="370" t="str">
        <f>' 1 - Annual Cash Budget'!A31</f>
        <v xml:space="preserve">Travel, holidays, weekends away </v>
      </c>
      <c r="B35" s="329"/>
      <c r="C35" s="329"/>
      <c r="D35" s="329"/>
      <c r="E35" s="329"/>
      <c r="F35" s="214">
        <f>'2 - Planned Monthly Cashflow'!H34</f>
        <v>0</v>
      </c>
      <c r="G35" s="211">
        <f t="shared" si="25"/>
        <v>0</v>
      </c>
      <c r="H35" s="215">
        <f>'2 - Planned Monthly Cashflow'!J34</f>
        <v>0</v>
      </c>
      <c r="I35" s="226"/>
      <c r="J35" s="218">
        <f t="shared" si="13"/>
        <v>0</v>
      </c>
      <c r="K35" s="215">
        <f>'2 - Planned Monthly Cashflow'!K34</f>
        <v>0</v>
      </c>
      <c r="L35" s="226"/>
      <c r="M35" s="218">
        <f t="shared" si="14"/>
        <v>0</v>
      </c>
      <c r="N35" s="215">
        <f>'2 - Planned Monthly Cashflow'!L34</f>
        <v>0</v>
      </c>
      <c r="O35" s="226"/>
      <c r="P35" s="218">
        <f t="shared" si="15"/>
        <v>0</v>
      </c>
      <c r="Q35" s="215">
        <f>'2 - Planned Monthly Cashflow'!M34</f>
        <v>0</v>
      </c>
      <c r="R35" s="226"/>
      <c r="S35" s="218">
        <f t="shared" si="16"/>
        <v>0</v>
      </c>
      <c r="T35" s="215">
        <f>'2 - Planned Monthly Cashflow'!N34</f>
        <v>0</v>
      </c>
      <c r="U35" s="226"/>
      <c r="V35" s="218">
        <f t="shared" si="17"/>
        <v>0</v>
      </c>
      <c r="W35" s="215">
        <f>'2 - Planned Monthly Cashflow'!O34</f>
        <v>0</v>
      </c>
      <c r="X35" s="226"/>
      <c r="Y35" s="218">
        <f t="shared" si="18"/>
        <v>0</v>
      </c>
      <c r="Z35" s="215">
        <f>'2 - Planned Monthly Cashflow'!P34</f>
        <v>0</v>
      </c>
      <c r="AA35" s="226"/>
      <c r="AB35" s="218">
        <f t="shared" si="19"/>
        <v>0</v>
      </c>
      <c r="AC35" s="215">
        <f>'2 - Planned Monthly Cashflow'!Q34</f>
        <v>0</v>
      </c>
      <c r="AD35" s="226"/>
      <c r="AE35" s="218">
        <f t="shared" si="20"/>
        <v>0</v>
      </c>
      <c r="AF35" s="215">
        <f>'2 - Planned Monthly Cashflow'!AM34</f>
        <v>0</v>
      </c>
      <c r="AG35" s="226"/>
      <c r="AH35" s="218">
        <f t="shared" si="21"/>
        <v>0</v>
      </c>
      <c r="AI35" s="215">
        <f>'2 - Planned Monthly Cashflow'!S34</f>
        <v>0</v>
      </c>
      <c r="AJ35" s="226"/>
      <c r="AK35" s="218">
        <f t="shared" si="22"/>
        <v>0</v>
      </c>
      <c r="AL35" s="215">
        <f>'2 - Planned Monthly Cashflow'!T34</f>
        <v>0</v>
      </c>
      <c r="AM35" s="226"/>
      <c r="AN35" s="218">
        <f t="shared" si="23"/>
        <v>0</v>
      </c>
      <c r="AO35" s="215">
        <f>'2 - Planned Monthly Cashflow'!U34</f>
        <v>0</v>
      </c>
      <c r="AP35" s="226"/>
      <c r="AQ35" s="218">
        <f t="shared" si="24"/>
        <v>0</v>
      </c>
    </row>
    <row r="36" spans="1:43">
      <c r="A36" s="370" t="str">
        <f>' 1 - Annual Cash Budget'!A32</f>
        <v>Gifts and donations</v>
      </c>
      <c r="B36" s="329"/>
      <c r="C36" s="329"/>
      <c r="D36" s="329"/>
      <c r="E36" s="329"/>
      <c r="F36" s="214">
        <f>'2 - Planned Monthly Cashflow'!H35</f>
        <v>0</v>
      </c>
      <c r="G36" s="211">
        <f t="shared" si="25"/>
        <v>0</v>
      </c>
      <c r="H36" s="215">
        <f>'2 - Planned Monthly Cashflow'!J35</f>
        <v>0</v>
      </c>
      <c r="I36" s="226"/>
      <c r="J36" s="218">
        <f t="shared" si="13"/>
        <v>0</v>
      </c>
      <c r="K36" s="215">
        <f>'2 - Planned Monthly Cashflow'!K35</f>
        <v>0</v>
      </c>
      <c r="L36" s="226"/>
      <c r="M36" s="218">
        <f t="shared" si="14"/>
        <v>0</v>
      </c>
      <c r="N36" s="215">
        <f>'2 - Planned Monthly Cashflow'!L35</f>
        <v>0</v>
      </c>
      <c r="O36" s="226"/>
      <c r="P36" s="218">
        <f t="shared" si="15"/>
        <v>0</v>
      </c>
      <c r="Q36" s="215">
        <f>'2 - Planned Monthly Cashflow'!M35</f>
        <v>0</v>
      </c>
      <c r="R36" s="226"/>
      <c r="S36" s="218">
        <f t="shared" si="16"/>
        <v>0</v>
      </c>
      <c r="T36" s="215">
        <f>'2 - Planned Monthly Cashflow'!N35</f>
        <v>0</v>
      </c>
      <c r="U36" s="226"/>
      <c r="V36" s="218">
        <f t="shared" si="17"/>
        <v>0</v>
      </c>
      <c r="W36" s="215">
        <f>'2 - Planned Monthly Cashflow'!O35</f>
        <v>0</v>
      </c>
      <c r="X36" s="226"/>
      <c r="Y36" s="218">
        <f t="shared" si="18"/>
        <v>0</v>
      </c>
      <c r="Z36" s="215">
        <f>'2 - Planned Monthly Cashflow'!P35</f>
        <v>0</v>
      </c>
      <c r="AA36" s="226"/>
      <c r="AB36" s="218">
        <f t="shared" si="19"/>
        <v>0</v>
      </c>
      <c r="AC36" s="215">
        <f>'2 - Planned Monthly Cashflow'!Q35</f>
        <v>0</v>
      </c>
      <c r="AD36" s="226"/>
      <c r="AE36" s="218">
        <f t="shared" si="20"/>
        <v>0</v>
      </c>
      <c r="AF36" s="215">
        <f>'2 - Planned Monthly Cashflow'!AM35</f>
        <v>0</v>
      </c>
      <c r="AG36" s="226"/>
      <c r="AH36" s="218">
        <f t="shared" si="21"/>
        <v>0</v>
      </c>
      <c r="AI36" s="215">
        <f>'2 - Planned Monthly Cashflow'!S35</f>
        <v>0</v>
      </c>
      <c r="AJ36" s="226"/>
      <c r="AK36" s="218">
        <f t="shared" si="22"/>
        <v>0</v>
      </c>
      <c r="AL36" s="215">
        <f>'2 - Planned Monthly Cashflow'!T35</f>
        <v>0</v>
      </c>
      <c r="AM36" s="226"/>
      <c r="AN36" s="218">
        <f t="shared" si="23"/>
        <v>0</v>
      </c>
      <c r="AO36" s="215">
        <f>'2 - Planned Monthly Cashflow'!U35</f>
        <v>0</v>
      </c>
      <c r="AP36" s="226"/>
      <c r="AQ36" s="218">
        <f t="shared" si="24"/>
        <v>0</v>
      </c>
    </row>
    <row r="37" spans="1:43">
      <c r="A37" s="370" t="str">
        <f>' 1 - Annual Cash Budget'!A33</f>
        <v>Healthcare – doctor, dentist, chemist</v>
      </c>
      <c r="B37" s="329"/>
      <c r="C37" s="329"/>
      <c r="D37" s="329"/>
      <c r="E37" s="329"/>
      <c r="F37" s="214">
        <f>'2 - Planned Monthly Cashflow'!H36</f>
        <v>0</v>
      </c>
      <c r="G37" s="211">
        <f t="shared" si="25"/>
        <v>0</v>
      </c>
      <c r="H37" s="215">
        <f>'2 - Planned Monthly Cashflow'!J36</f>
        <v>0</v>
      </c>
      <c r="I37" s="226"/>
      <c r="J37" s="218">
        <f t="shared" si="13"/>
        <v>0</v>
      </c>
      <c r="K37" s="215">
        <f>'2 - Planned Monthly Cashflow'!K36</f>
        <v>0</v>
      </c>
      <c r="L37" s="226"/>
      <c r="M37" s="218">
        <f t="shared" si="14"/>
        <v>0</v>
      </c>
      <c r="N37" s="215">
        <f>'2 - Planned Monthly Cashflow'!L36</f>
        <v>0</v>
      </c>
      <c r="O37" s="226"/>
      <c r="P37" s="218">
        <f t="shared" si="15"/>
        <v>0</v>
      </c>
      <c r="Q37" s="215">
        <f>'2 - Planned Monthly Cashflow'!M36</f>
        <v>0</v>
      </c>
      <c r="R37" s="226"/>
      <c r="S37" s="218">
        <f t="shared" si="16"/>
        <v>0</v>
      </c>
      <c r="T37" s="215">
        <f>'2 - Planned Monthly Cashflow'!N36</f>
        <v>0</v>
      </c>
      <c r="U37" s="226"/>
      <c r="V37" s="218">
        <f t="shared" si="17"/>
        <v>0</v>
      </c>
      <c r="W37" s="215">
        <f>'2 - Planned Monthly Cashflow'!O36</f>
        <v>0</v>
      </c>
      <c r="X37" s="226"/>
      <c r="Y37" s="218">
        <f t="shared" si="18"/>
        <v>0</v>
      </c>
      <c r="Z37" s="215">
        <f>'2 - Planned Monthly Cashflow'!P36</f>
        <v>0</v>
      </c>
      <c r="AA37" s="226"/>
      <c r="AB37" s="218">
        <f t="shared" si="19"/>
        <v>0</v>
      </c>
      <c r="AC37" s="215">
        <f>'2 - Planned Monthly Cashflow'!Q36</f>
        <v>0</v>
      </c>
      <c r="AD37" s="226"/>
      <c r="AE37" s="218">
        <f t="shared" si="20"/>
        <v>0</v>
      </c>
      <c r="AF37" s="215">
        <f>'2 - Planned Monthly Cashflow'!AM36</f>
        <v>0</v>
      </c>
      <c r="AG37" s="226"/>
      <c r="AH37" s="218">
        <f t="shared" si="21"/>
        <v>0</v>
      </c>
      <c r="AI37" s="215">
        <f>'2 - Planned Monthly Cashflow'!S36</f>
        <v>0</v>
      </c>
      <c r="AJ37" s="226"/>
      <c r="AK37" s="218">
        <f t="shared" si="22"/>
        <v>0</v>
      </c>
      <c r="AL37" s="215">
        <f>'2 - Planned Monthly Cashflow'!T36</f>
        <v>0</v>
      </c>
      <c r="AM37" s="226"/>
      <c r="AN37" s="218">
        <f t="shared" si="23"/>
        <v>0</v>
      </c>
      <c r="AO37" s="215">
        <f>'2 - Planned Monthly Cashflow'!U36</f>
        <v>0</v>
      </c>
      <c r="AP37" s="226"/>
      <c r="AQ37" s="218">
        <f t="shared" si="24"/>
        <v>0</v>
      </c>
    </row>
    <row r="38" spans="1:43">
      <c r="A38" s="370" t="str">
        <f>' 1 - Annual Cash Budget'!A34</f>
        <v>Professional fees – e.g. accountant, lawyer</v>
      </c>
      <c r="B38" s="329"/>
      <c r="C38" s="329"/>
      <c r="D38" s="329"/>
      <c r="E38" s="329"/>
      <c r="F38" s="214">
        <f>'2 - Planned Monthly Cashflow'!H37</f>
        <v>0</v>
      </c>
      <c r="G38" s="211">
        <f t="shared" si="25"/>
        <v>0</v>
      </c>
      <c r="H38" s="215">
        <f>'2 - Planned Monthly Cashflow'!J37</f>
        <v>0</v>
      </c>
      <c r="I38" s="226"/>
      <c r="J38" s="218">
        <f t="shared" si="13"/>
        <v>0</v>
      </c>
      <c r="K38" s="215">
        <f>'2 - Planned Monthly Cashflow'!K37</f>
        <v>0</v>
      </c>
      <c r="L38" s="226"/>
      <c r="M38" s="218">
        <f t="shared" si="14"/>
        <v>0</v>
      </c>
      <c r="N38" s="215">
        <f>'2 - Planned Monthly Cashflow'!L37</f>
        <v>0</v>
      </c>
      <c r="O38" s="226"/>
      <c r="P38" s="218">
        <f t="shared" si="15"/>
        <v>0</v>
      </c>
      <c r="Q38" s="215">
        <f>'2 - Planned Monthly Cashflow'!M37</f>
        <v>0</v>
      </c>
      <c r="R38" s="226"/>
      <c r="S38" s="218">
        <f t="shared" si="16"/>
        <v>0</v>
      </c>
      <c r="T38" s="215">
        <f>'2 - Planned Monthly Cashflow'!N37</f>
        <v>0</v>
      </c>
      <c r="U38" s="226"/>
      <c r="V38" s="218">
        <f t="shared" si="17"/>
        <v>0</v>
      </c>
      <c r="W38" s="215">
        <f>'2 - Planned Monthly Cashflow'!O37</f>
        <v>0</v>
      </c>
      <c r="X38" s="226"/>
      <c r="Y38" s="218">
        <f t="shared" si="18"/>
        <v>0</v>
      </c>
      <c r="Z38" s="215">
        <f>'2 - Planned Monthly Cashflow'!P37</f>
        <v>0</v>
      </c>
      <c r="AA38" s="226"/>
      <c r="AB38" s="218">
        <f t="shared" si="19"/>
        <v>0</v>
      </c>
      <c r="AC38" s="215">
        <f>'2 - Planned Monthly Cashflow'!Q37</f>
        <v>0</v>
      </c>
      <c r="AD38" s="226"/>
      <c r="AE38" s="218">
        <f t="shared" si="20"/>
        <v>0</v>
      </c>
      <c r="AF38" s="215">
        <f>'2 - Planned Monthly Cashflow'!AM37</f>
        <v>0</v>
      </c>
      <c r="AG38" s="226"/>
      <c r="AH38" s="218">
        <f t="shared" si="21"/>
        <v>0</v>
      </c>
      <c r="AI38" s="215">
        <f>'2 - Planned Monthly Cashflow'!S37</f>
        <v>0</v>
      </c>
      <c r="AJ38" s="226"/>
      <c r="AK38" s="218">
        <f t="shared" si="22"/>
        <v>0</v>
      </c>
      <c r="AL38" s="215">
        <f>'2 - Planned Monthly Cashflow'!T37</f>
        <v>0</v>
      </c>
      <c r="AM38" s="226"/>
      <c r="AN38" s="218">
        <f t="shared" si="23"/>
        <v>0</v>
      </c>
      <c r="AO38" s="215">
        <f>'2 - Planned Monthly Cashflow'!U37</f>
        <v>0</v>
      </c>
      <c r="AP38" s="226"/>
      <c r="AQ38" s="218">
        <f t="shared" si="24"/>
        <v>0</v>
      </c>
    </row>
    <row r="39" spans="1:43">
      <c r="A39" s="370" t="str">
        <f>' 1 - Annual Cash Budget'!A35</f>
        <v>Insurance – home, contents, health, etc.</v>
      </c>
      <c r="B39" s="329"/>
      <c r="C39" s="329"/>
      <c r="D39" s="329"/>
      <c r="E39" s="329"/>
      <c r="F39" s="214">
        <f>'2 - Planned Monthly Cashflow'!H38</f>
        <v>0</v>
      </c>
      <c r="G39" s="211">
        <f t="shared" si="25"/>
        <v>0</v>
      </c>
      <c r="H39" s="215">
        <f>'2 - Planned Monthly Cashflow'!J38</f>
        <v>0</v>
      </c>
      <c r="I39" s="226"/>
      <c r="J39" s="218">
        <f t="shared" si="13"/>
        <v>0</v>
      </c>
      <c r="K39" s="215">
        <f>'2 - Planned Monthly Cashflow'!K38</f>
        <v>0</v>
      </c>
      <c r="L39" s="226"/>
      <c r="M39" s="218">
        <f t="shared" si="14"/>
        <v>0</v>
      </c>
      <c r="N39" s="215">
        <f>'2 - Planned Monthly Cashflow'!L38</f>
        <v>0</v>
      </c>
      <c r="O39" s="226"/>
      <c r="P39" s="218">
        <f t="shared" si="15"/>
        <v>0</v>
      </c>
      <c r="Q39" s="215">
        <f>'2 - Planned Monthly Cashflow'!M38</f>
        <v>0</v>
      </c>
      <c r="R39" s="226"/>
      <c r="S39" s="218">
        <f t="shared" si="16"/>
        <v>0</v>
      </c>
      <c r="T39" s="215">
        <f>'2 - Planned Monthly Cashflow'!N38</f>
        <v>0</v>
      </c>
      <c r="U39" s="226"/>
      <c r="V39" s="218">
        <f t="shared" si="17"/>
        <v>0</v>
      </c>
      <c r="W39" s="215">
        <f>'2 - Planned Monthly Cashflow'!O38</f>
        <v>0</v>
      </c>
      <c r="X39" s="226"/>
      <c r="Y39" s="218">
        <f t="shared" si="18"/>
        <v>0</v>
      </c>
      <c r="Z39" s="215">
        <f>'2 - Planned Monthly Cashflow'!P38</f>
        <v>0</v>
      </c>
      <c r="AA39" s="226"/>
      <c r="AB39" s="218">
        <f t="shared" si="19"/>
        <v>0</v>
      </c>
      <c r="AC39" s="215">
        <f>'2 - Planned Monthly Cashflow'!Q38</f>
        <v>0</v>
      </c>
      <c r="AD39" s="226"/>
      <c r="AE39" s="218">
        <f t="shared" si="20"/>
        <v>0</v>
      </c>
      <c r="AF39" s="215">
        <f>'2 - Planned Monthly Cashflow'!AM38</f>
        <v>0</v>
      </c>
      <c r="AG39" s="226"/>
      <c r="AH39" s="218">
        <f t="shared" si="21"/>
        <v>0</v>
      </c>
      <c r="AI39" s="215">
        <f>'2 - Planned Monthly Cashflow'!S38</f>
        <v>0</v>
      </c>
      <c r="AJ39" s="226"/>
      <c r="AK39" s="218">
        <f t="shared" si="22"/>
        <v>0</v>
      </c>
      <c r="AL39" s="215">
        <f>'2 - Planned Monthly Cashflow'!T38</f>
        <v>0</v>
      </c>
      <c r="AM39" s="226"/>
      <c r="AN39" s="218">
        <f t="shared" si="23"/>
        <v>0</v>
      </c>
      <c r="AO39" s="215">
        <f>'2 - Planned Monthly Cashflow'!U38</f>
        <v>0</v>
      </c>
      <c r="AP39" s="226"/>
      <c r="AQ39" s="218">
        <f t="shared" si="24"/>
        <v>0</v>
      </c>
    </row>
    <row r="40" spans="1:43">
      <c r="A40" s="370" t="str">
        <f>' 1 - Annual Cash Budget'!A36</f>
        <v>Purchases – household appliances, furniture</v>
      </c>
      <c r="B40" s="329"/>
      <c r="C40" s="329"/>
      <c r="D40" s="329"/>
      <c r="E40" s="329"/>
      <c r="F40" s="214">
        <f>'2 - Planned Monthly Cashflow'!H39</f>
        <v>0</v>
      </c>
      <c r="G40" s="211">
        <f t="shared" si="25"/>
        <v>0</v>
      </c>
      <c r="H40" s="215">
        <f>'2 - Planned Monthly Cashflow'!J39</f>
        <v>0</v>
      </c>
      <c r="I40" s="226"/>
      <c r="J40" s="218">
        <f t="shared" si="13"/>
        <v>0</v>
      </c>
      <c r="K40" s="215">
        <f>'2 - Planned Monthly Cashflow'!K39</f>
        <v>0</v>
      </c>
      <c r="L40" s="226"/>
      <c r="M40" s="218">
        <f t="shared" si="14"/>
        <v>0</v>
      </c>
      <c r="N40" s="215">
        <f>'2 - Planned Monthly Cashflow'!L39</f>
        <v>0</v>
      </c>
      <c r="O40" s="226"/>
      <c r="P40" s="218">
        <f t="shared" si="15"/>
        <v>0</v>
      </c>
      <c r="Q40" s="215">
        <f>'2 - Planned Monthly Cashflow'!M39</f>
        <v>0</v>
      </c>
      <c r="R40" s="226"/>
      <c r="S40" s="218">
        <f t="shared" si="16"/>
        <v>0</v>
      </c>
      <c r="T40" s="215">
        <f>'2 - Planned Monthly Cashflow'!N39</f>
        <v>0</v>
      </c>
      <c r="U40" s="226"/>
      <c r="V40" s="218">
        <f t="shared" si="17"/>
        <v>0</v>
      </c>
      <c r="W40" s="215">
        <f>'2 - Planned Monthly Cashflow'!O39</f>
        <v>0</v>
      </c>
      <c r="X40" s="226"/>
      <c r="Y40" s="218">
        <f t="shared" si="18"/>
        <v>0</v>
      </c>
      <c r="Z40" s="215">
        <f>'2 - Planned Monthly Cashflow'!P39</f>
        <v>0</v>
      </c>
      <c r="AA40" s="226"/>
      <c r="AB40" s="218">
        <f t="shared" si="19"/>
        <v>0</v>
      </c>
      <c r="AC40" s="215">
        <f>'2 - Planned Monthly Cashflow'!Q39</f>
        <v>0</v>
      </c>
      <c r="AD40" s="226"/>
      <c r="AE40" s="218">
        <f t="shared" si="20"/>
        <v>0</v>
      </c>
      <c r="AF40" s="215">
        <f>'2 - Planned Monthly Cashflow'!AM39</f>
        <v>0</v>
      </c>
      <c r="AG40" s="226"/>
      <c r="AH40" s="218">
        <f t="shared" si="21"/>
        <v>0</v>
      </c>
      <c r="AI40" s="215">
        <f>'2 - Planned Monthly Cashflow'!S39</f>
        <v>0</v>
      </c>
      <c r="AJ40" s="226"/>
      <c r="AK40" s="218">
        <f t="shared" si="22"/>
        <v>0</v>
      </c>
      <c r="AL40" s="215">
        <f>'2 - Planned Monthly Cashflow'!T39</f>
        <v>0</v>
      </c>
      <c r="AM40" s="226"/>
      <c r="AN40" s="218">
        <f t="shared" si="23"/>
        <v>0</v>
      </c>
      <c r="AO40" s="215">
        <f>'2 - Planned Monthly Cashflow'!U39</f>
        <v>0</v>
      </c>
      <c r="AP40" s="226"/>
      <c r="AQ40" s="218">
        <f t="shared" si="24"/>
        <v>0</v>
      </c>
    </row>
    <row r="41" spans="1:43">
      <c r="A41" s="370" t="str">
        <f>' 1 - Annual Cash Budget'!A37</f>
        <v>Mortgage payments – house, car, student, livestock</v>
      </c>
      <c r="B41" s="329"/>
      <c r="C41" s="329"/>
      <c r="D41" s="329"/>
      <c r="E41" s="329"/>
      <c r="F41" s="214">
        <f>'2 - Planned Monthly Cashflow'!H40</f>
        <v>0</v>
      </c>
      <c r="G41" s="211">
        <f t="shared" si="25"/>
        <v>0</v>
      </c>
      <c r="H41" s="215">
        <f>'2 - Planned Monthly Cashflow'!J40</f>
        <v>0</v>
      </c>
      <c r="I41" s="226"/>
      <c r="J41" s="218">
        <f t="shared" si="13"/>
        <v>0</v>
      </c>
      <c r="K41" s="215">
        <f>'2 - Planned Monthly Cashflow'!K40</f>
        <v>0</v>
      </c>
      <c r="L41" s="226"/>
      <c r="M41" s="218">
        <f t="shared" si="14"/>
        <v>0</v>
      </c>
      <c r="N41" s="215">
        <f>'2 - Planned Monthly Cashflow'!L40</f>
        <v>0</v>
      </c>
      <c r="O41" s="226"/>
      <c r="P41" s="218">
        <f t="shared" si="15"/>
        <v>0</v>
      </c>
      <c r="Q41" s="215">
        <f>'2 - Planned Monthly Cashflow'!M40</f>
        <v>0</v>
      </c>
      <c r="R41" s="226"/>
      <c r="S41" s="218">
        <f t="shared" si="16"/>
        <v>0</v>
      </c>
      <c r="T41" s="215">
        <f>'2 - Planned Monthly Cashflow'!N40</f>
        <v>0</v>
      </c>
      <c r="U41" s="226"/>
      <c r="V41" s="218">
        <f t="shared" si="17"/>
        <v>0</v>
      </c>
      <c r="W41" s="215">
        <f>'2 - Planned Monthly Cashflow'!O40</f>
        <v>0</v>
      </c>
      <c r="X41" s="226"/>
      <c r="Y41" s="218">
        <f t="shared" si="18"/>
        <v>0</v>
      </c>
      <c r="Z41" s="215">
        <f>'2 - Planned Monthly Cashflow'!P40</f>
        <v>0</v>
      </c>
      <c r="AA41" s="226"/>
      <c r="AB41" s="218">
        <f t="shared" si="19"/>
        <v>0</v>
      </c>
      <c r="AC41" s="215">
        <f>'2 - Planned Monthly Cashflow'!Q40</f>
        <v>0</v>
      </c>
      <c r="AD41" s="226"/>
      <c r="AE41" s="218">
        <f t="shared" si="20"/>
        <v>0</v>
      </c>
      <c r="AF41" s="215">
        <f>'2 - Planned Monthly Cashflow'!AM40</f>
        <v>0</v>
      </c>
      <c r="AG41" s="226"/>
      <c r="AH41" s="218">
        <f t="shared" si="21"/>
        <v>0</v>
      </c>
      <c r="AI41" s="215">
        <f>'2 - Planned Monthly Cashflow'!S40</f>
        <v>0</v>
      </c>
      <c r="AJ41" s="226"/>
      <c r="AK41" s="218">
        <f t="shared" si="22"/>
        <v>0</v>
      </c>
      <c r="AL41" s="215">
        <f>'2 - Planned Monthly Cashflow'!T40</f>
        <v>0</v>
      </c>
      <c r="AM41" s="226"/>
      <c r="AN41" s="218">
        <f t="shared" si="23"/>
        <v>0</v>
      </c>
      <c r="AO41" s="215">
        <f>'2 - Planned Monthly Cashflow'!U40</f>
        <v>0</v>
      </c>
      <c r="AP41" s="226"/>
      <c r="AQ41" s="218">
        <f t="shared" si="24"/>
        <v>0</v>
      </c>
    </row>
    <row r="42" spans="1:43">
      <c r="A42" s="370" t="str">
        <f>' 1 - Annual Cash Budget'!A38</f>
        <v>Loan payments – HP, credit card, overdraft</v>
      </c>
      <c r="B42" s="329"/>
      <c r="C42" s="329"/>
      <c r="D42" s="329"/>
      <c r="E42" s="329"/>
      <c r="F42" s="214">
        <f>'2 - Planned Monthly Cashflow'!H41</f>
        <v>0</v>
      </c>
      <c r="G42" s="211">
        <f t="shared" si="25"/>
        <v>0</v>
      </c>
      <c r="H42" s="215">
        <f>'2 - Planned Monthly Cashflow'!J41</f>
        <v>0</v>
      </c>
      <c r="I42" s="226"/>
      <c r="J42" s="218">
        <f t="shared" si="13"/>
        <v>0</v>
      </c>
      <c r="K42" s="215">
        <f>'2 - Planned Monthly Cashflow'!K41</f>
        <v>0</v>
      </c>
      <c r="L42" s="226"/>
      <c r="M42" s="218">
        <f t="shared" si="14"/>
        <v>0</v>
      </c>
      <c r="N42" s="215">
        <f>'2 - Planned Monthly Cashflow'!L41</f>
        <v>0</v>
      </c>
      <c r="O42" s="226"/>
      <c r="P42" s="218">
        <f t="shared" si="15"/>
        <v>0</v>
      </c>
      <c r="Q42" s="215">
        <f>'2 - Planned Monthly Cashflow'!M41</f>
        <v>0</v>
      </c>
      <c r="R42" s="226"/>
      <c r="S42" s="218">
        <f t="shared" si="16"/>
        <v>0</v>
      </c>
      <c r="T42" s="215">
        <f>'2 - Planned Monthly Cashflow'!N41</f>
        <v>0</v>
      </c>
      <c r="U42" s="226"/>
      <c r="V42" s="218">
        <f t="shared" si="17"/>
        <v>0</v>
      </c>
      <c r="W42" s="215">
        <f>'2 - Planned Monthly Cashflow'!O41</f>
        <v>0</v>
      </c>
      <c r="X42" s="226"/>
      <c r="Y42" s="218">
        <f t="shared" si="18"/>
        <v>0</v>
      </c>
      <c r="Z42" s="215">
        <f>'2 - Planned Monthly Cashflow'!P41</f>
        <v>0</v>
      </c>
      <c r="AA42" s="226"/>
      <c r="AB42" s="218">
        <f t="shared" si="19"/>
        <v>0</v>
      </c>
      <c r="AC42" s="215">
        <f>'2 - Planned Monthly Cashflow'!Q41</f>
        <v>0</v>
      </c>
      <c r="AD42" s="226"/>
      <c r="AE42" s="218">
        <f t="shared" si="20"/>
        <v>0</v>
      </c>
      <c r="AF42" s="215">
        <f>'2 - Planned Monthly Cashflow'!AM41</f>
        <v>0</v>
      </c>
      <c r="AG42" s="226"/>
      <c r="AH42" s="218">
        <f t="shared" si="21"/>
        <v>0</v>
      </c>
      <c r="AI42" s="215">
        <f>'2 - Planned Monthly Cashflow'!S41</f>
        <v>0</v>
      </c>
      <c r="AJ42" s="226"/>
      <c r="AK42" s="218">
        <f t="shared" si="22"/>
        <v>0</v>
      </c>
      <c r="AL42" s="215">
        <f>'2 - Planned Monthly Cashflow'!T41</f>
        <v>0</v>
      </c>
      <c r="AM42" s="226"/>
      <c r="AN42" s="218">
        <f t="shared" si="23"/>
        <v>0</v>
      </c>
      <c r="AO42" s="215">
        <f>'2 - Planned Monthly Cashflow'!U41</f>
        <v>0</v>
      </c>
      <c r="AP42" s="226"/>
      <c r="AQ42" s="218">
        <f t="shared" si="24"/>
        <v>0</v>
      </c>
    </row>
    <row r="43" spans="1:43">
      <c r="A43" s="370" t="str">
        <f>' 1 - Annual Cash Budget'!A39</f>
        <v>Regular savings</v>
      </c>
      <c r="B43" s="329"/>
      <c r="C43" s="329"/>
      <c r="D43" s="329"/>
      <c r="E43" s="329"/>
      <c r="F43" s="214">
        <f>'2 - Planned Monthly Cashflow'!H42</f>
        <v>0</v>
      </c>
      <c r="G43" s="211">
        <f t="shared" si="25"/>
        <v>0</v>
      </c>
      <c r="H43" s="215">
        <f>'2 - Planned Monthly Cashflow'!J42</f>
        <v>0</v>
      </c>
      <c r="I43" s="226"/>
      <c r="J43" s="218">
        <f t="shared" si="13"/>
        <v>0</v>
      </c>
      <c r="K43" s="215">
        <f>'2 - Planned Monthly Cashflow'!K42</f>
        <v>0</v>
      </c>
      <c r="L43" s="226"/>
      <c r="M43" s="218">
        <f t="shared" si="14"/>
        <v>0</v>
      </c>
      <c r="N43" s="215">
        <f>'2 - Planned Monthly Cashflow'!L42</f>
        <v>0</v>
      </c>
      <c r="O43" s="226"/>
      <c r="P43" s="218">
        <f t="shared" si="15"/>
        <v>0</v>
      </c>
      <c r="Q43" s="215">
        <f>'2 - Planned Monthly Cashflow'!M42</f>
        <v>0</v>
      </c>
      <c r="R43" s="226"/>
      <c r="S43" s="218">
        <f t="shared" si="16"/>
        <v>0</v>
      </c>
      <c r="T43" s="215">
        <f>'2 - Planned Monthly Cashflow'!N42</f>
        <v>0</v>
      </c>
      <c r="U43" s="226"/>
      <c r="V43" s="218">
        <f t="shared" si="17"/>
        <v>0</v>
      </c>
      <c r="W43" s="215">
        <f>'2 - Planned Monthly Cashflow'!O42</f>
        <v>0</v>
      </c>
      <c r="X43" s="226"/>
      <c r="Y43" s="218">
        <f t="shared" si="18"/>
        <v>0</v>
      </c>
      <c r="Z43" s="215">
        <f>'2 - Planned Monthly Cashflow'!P42</f>
        <v>0</v>
      </c>
      <c r="AA43" s="226"/>
      <c r="AB43" s="218">
        <f t="shared" si="19"/>
        <v>0</v>
      </c>
      <c r="AC43" s="215">
        <f>'2 - Planned Monthly Cashflow'!Q42</f>
        <v>0</v>
      </c>
      <c r="AD43" s="226"/>
      <c r="AE43" s="218">
        <f t="shared" si="20"/>
        <v>0</v>
      </c>
      <c r="AF43" s="215">
        <f>'2 - Planned Monthly Cashflow'!AM42</f>
        <v>0</v>
      </c>
      <c r="AG43" s="226"/>
      <c r="AH43" s="218">
        <f t="shared" si="21"/>
        <v>0</v>
      </c>
      <c r="AI43" s="215">
        <f>'2 - Planned Monthly Cashflow'!S42</f>
        <v>0</v>
      </c>
      <c r="AJ43" s="226"/>
      <c r="AK43" s="218">
        <f t="shared" si="22"/>
        <v>0</v>
      </c>
      <c r="AL43" s="215">
        <f>'2 - Planned Monthly Cashflow'!T42</f>
        <v>0</v>
      </c>
      <c r="AM43" s="226"/>
      <c r="AN43" s="218">
        <f t="shared" si="23"/>
        <v>0</v>
      </c>
      <c r="AO43" s="215">
        <f>'2 - Planned Monthly Cashflow'!U42</f>
        <v>0</v>
      </c>
      <c r="AP43" s="226"/>
      <c r="AQ43" s="218">
        <f t="shared" si="24"/>
        <v>0</v>
      </c>
    </row>
    <row r="44" spans="1:43">
      <c r="A44" s="370" t="str">
        <f>' 1 - Annual Cash Budget'!A40</f>
        <v>Kiwi saver</v>
      </c>
      <c r="B44" s="329"/>
      <c r="C44" s="329"/>
      <c r="D44" s="329"/>
      <c r="E44" s="329"/>
      <c r="F44" s="214">
        <f>'2 - Planned Monthly Cashflow'!H43</f>
        <v>0</v>
      </c>
      <c r="G44" s="211">
        <f t="shared" si="25"/>
        <v>0</v>
      </c>
      <c r="H44" s="215">
        <f>'2 - Planned Monthly Cashflow'!J43</f>
        <v>0</v>
      </c>
      <c r="I44" s="226"/>
      <c r="J44" s="218">
        <f t="shared" si="13"/>
        <v>0</v>
      </c>
      <c r="K44" s="215">
        <f>'2 - Planned Monthly Cashflow'!K43</f>
        <v>0</v>
      </c>
      <c r="L44" s="226"/>
      <c r="M44" s="218">
        <f t="shared" si="14"/>
        <v>0</v>
      </c>
      <c r="N44" s="215">
        <f>'2 - Planned Monthly Cashflow'!L43</f>
        <v>0</v>
      </c>
      <c r="O44" s="226"/>
      <c r="P44" s="218">
        <f t="shared" si="15"/>
        <v>0</v>
      </c>
      <c r="Q44" s="215">
        <f>'2 - Planned Monthly Cashflow'!M43</f>
        <v>0</v>
      </c>
      <c r="R44" s="226"/>
      <c r="S44" s="218">
        <f t="shared" si="16"/>
        <v>0</v>
      </c>
      <c r="T44" s="215">
        <f>'2 - Planned Monthly Cashflow'!N43</f>
        <v>0</v>
      </c>
      <c r="U44" s="226"/>
      <c r="V44" s="218">
        <f t="shared" si="17"/>
        <v>0</v>
      </c>
      <c r="W44" s="215">
        <f>'2 - Planned Monthly Cashflow'!O43</f>
        <v>0</v>
      </c>
      <c r="X44" s="226"/>
      <c r="Y44" s="218">
        <f t="shared" si="18"/>
        <v>0</v>
      </c>
      <c r="Z44" s="215">
        <f>'2 - Planned Monthly Cashflow'!P43</f>
        <v>0</v>
      </c>
      <c r="AA44" s="226"/>
      <c r="AB44" s="218">
        <f t="shared" si="19"/>
        <v>0</v>
      </c>
      <c r="AC44" s="215">
        <f>'2 - Planned Monthly Cashflow'!Q43</f>
        <v>0</v>
      </c>
      <c r="AD44" s="226"/>
      <c r="AE44" s="218">
        <f t="shared" si="20"/>
        <v>0</v>
      </c>
      <c r="AF44" s="215">
        <f>'2 - Planned Monthly Cashflow'!AM43</f>
        <v>0</v>
      </c>
      <c r="AG44" s="226"/>
      <c r="AH44" s="218">
        <f t="shared" si="21"/>
        <v>0</v>
      </c>
      <c r="AI44" s="215">
        <f>'2 - Planned Monthly Cashflow'!S43</f>
        <v>0</v>
      </c>
      <c r="AJ44" s="226"/>
      <c r="AK44" s="218">
        <f t="shared" si="22"/>
        <v>0</v>
      </c>
      <c r="AL44" s="215">
        <f>'2 - Planned Monthly Cashflow'!T43</f>
        <v>0</v>
      </c>
      <c r="AM44" s="226"/>
      <c r="AN44" s="218">
        <f t="shared" si="23"/>
        <v>0</v>
      </c>
      <c r="AO44" s="215">
        <f>'2 - Planned Monthly Cashflow'!U43</f>
        <v>0</v>
      </c>
      <c r="AP44" s="226"/>
      <c r="AQ44" s="218">
        <f t="shared" si="24"/>
        <v>0</v>
      </c>
    </row>
    <row r="45" spans="1:43">
      <c r="A45" s="370" t="str">
        <f>' 1 - Annual Cash Budget'!A41</f>
        <v>Other</v>
      </c>
      <c r="B45" s="329"/>
      <c r="C45" s="329"/>
      <c r="D45" s="329"/>
      <c r="E45" s="329"/>
      <c r="F45" s="214">
        <f>'2 - Planned Monthly Cashflow'!H44</f>
        <v>0</v>
      </c>
      <c r="G45" s="211">
        <f t="shared" si="25"/>
        <v>0</v>
      </c>
      <c r="H45" s="215">
        <f>'2 - Planned Monthly Cashflow'!J44</f>
        <v>0</v>
      </c>
      <c r="I45" s="226"/>
      <c r="J45" s="218">
        <f t="shared" si="13"/>
        <v>0</v>
      </c>
      <c r="K45" s="215">
        <f>'2 - Planned Monthly Cashflow'!K44</f>
        <v>0</v>
      </c>
      <c r="L45" s="226"/>
      <c r="M45" s="218">
        <f t="shared" si="14"/>
        <v>0</v>
      </c>
      <c r="N45" s="215">
        <f>'2 - Planned Monthly Cashflow'!L44</f>
        <v>0</v>
      </c>
      <c r="O45" s="226"/>
      <c r="P45" s="218">
        <f t="shared" si="15"/>
        <v>0</v>
      </c>
      <c r="Q45" s="215">
        <f>'2 - Planned Monthly Cashflow'!M44</f>
        <v>0</v>
      </c>
      <c r="R45" s="226"/>
      <c r="S45" s="218">
        <f t="shared" si="16"/>
        <v>0</v>
      </c>
      <c r="T45" s="215">
        <f>'2 - Planned Monthly Cashflow'!N44</f>
        <v>0</v>
      </c>
      <c r="U45" s="226"/>
      <c r="V45" s="218">
        <f t="shared" si="17"/>
        <v>0</v>
      </c>
      <c r="W45" s="215">
        <f>'2 - Planned Monthly Cashflow'!O44</f>
        <v>0</v>
      </c>
      <c r="X45" s="226"/>
      <c r="Y45" s="218">
        <f t="shared" si="18"/>
        <v>0</v>
      </c>
      <c r="Z45" s="215">
        <f>'2 - Planned Monthly Cashflow'!P44</f>
        <v>0</v>
      </c>
      <c r="AA45" s="226"/>
      <c r="AB45" s="218">
        <f t="shared" si="19"/>
        <v>0</v>
      </c>
      <c r="AC45" s="215">
        <f>'2 - Planned Monthly Cashflow'!Q44</f>
        <v>0</v>
      </c>
      <c r="AD45" s="226"/>
      <c r="AE45" s="218">
        <f t="shared" si="20"/>
        <v>0</v>
      </c>
      <c r="AF45" s="215">
        <f>'2 - Planned Monthly Cashflow'!AM44</f>
        <v>0</v>
      </c>
      <c r="AG45" s="226"/>
      <c r="AH45" s="218">
        <f t="shared" si="21"/>
        <v>0</v>
      </c>
      <c r="AI45" s="215">
        <f>'2 - Planned Monthly Cashflow'!S44</f>
        <v>0</v>
      </c>
      <c r="AJ45" s="226"/>
      <c r="AK45" s="218">
        <f t="shared" si="22"/>
        <v>0</v>
      </c>
      <c r="AL45" s="215">
        <f>'2 - Planned Monthly Cashflow'!T44</f>
        <v>0</v>
      </c>
      <c r="AM45" s="226"/>
      <c r="AN45" s="218">
        <f t="shared" si="23"/>
        <v>0</v>
      </c>
      <c r="AO45" s="215">
        <f>'2 - Planned Monthly Cashflow'!U44</f>
        <v>0</v>
      </c>
      <c r="AP45" s="226"/>
      <c r="AQ45" s="218">
        <f t="shared" si="24"/>
        <v>0</v>
      </c>
    </row>
    <row r="46" spans="1:43">
      <c r="A46" s="370" t="str">
        <f>' 1 - Annual Cash Budget'!A42</f>
        <v>Emergency fund</v>
      </c>
      <c r="B46" s="329"/>
      <c r="C46" s="329"/>
      <c r="D46" s="329"/>
      <c r="E46" s="329"/>
      <c r="F46" s="214">
        <f>'2 - Planned Monthly Cashflow'!H45</f>
        <v>0</v>
      </c>
      <c r="G46" s="211">
        <f t="shared" si="25"/>
        <v>0</v>
      </c>
      <c r="H46" s="215">
        <f>'2 - Planned Monthly Cashflow'!J45</f>
        <v>0</v>
      </c>
      <c r="I46" s="226"/>
      <c r="J46" s="218">
        <f t="shared" si="13"/>
        <v>0</v>
      </c>
      <c r="K46" s="215">
        <f>'2 - Planned Monthly Cashflow'!K45</f>
        <v>0</v>
      </c>
      <c r="L46" s="226"/>
      <c r="M46" s="218">
        <f t="shared" si="14"/>
        <v>0</v>
      </c>
      <c r="N46" s="215">
        <f>'2 - Planned Monthly Cashflow'!L45</f>
        <v>0</v>
      </c>
      <c r="O46" s="226"/>
      <c r="P46" s="218">
        <f t="shared" si="15"/>
        <v>0</v>
      </c>
      <c r="Q46" s="215">
        <f>'2 - Planned Monthly Cashflow'!M45</f>
        <v>0</v>
      </c>
      <c r="R46" s="226"/>
      <c r="S46" s="218">
        <f t="shared" si="16"/>
        <v>0</v>
      </c>
      <c r="T46" s="215">
        <f>'2 - Planned Monthly Cashflow'!N45</f>
        <v>0</v>
      </c>
      <c r="U46" s="226"/>
      <c r="V46" s="218">
        <f t="shared" si="17"/>
        <v>0</v>
      </c>
      <c r="W46" s="215">
        <f>'2 - Planned Monthly Cashflow'!O45</f>
        <v>0</v>
      </c>
      <c r="X46" s="226"/>
      <c r="Y46" s="218">
        <f t="shared" si="18"/>
        <v>0</v>
      </c>
      <c r="Z46" s="215">
        <f>'2 - Planned Monthly Cashflow'!P45</f>
        <v>0</v>
      </c>
      <c r="AA46" s="226"/>
      <c r="AB46" s="218">
        <f t="shared" si="19"/>
        <v>0</v>
      </c>
      <c r="AC46" s="215">
        <f>'2 - Planned Monthly Cashflow'!Q45</f>
        <v>0</v>
      </c>
      <c r="AD46" s="226"/>
      <c r="AE46" s="218">
        <f t="shared" si="20"/>
        <v>0</v>
      </c>
      <c r="AF46" s="215">
        <f>'2 - Planned Monthly Cashflow'!AM45</f>
        <v>0</v>
      </c>
      <c r="AG46" s="226"/>
      <c r="AH46" s="218">
        <f t="shared" si="21"/>
        <v>0</v>
      </c>
      <c r="AI46" s="215">
        <f>'2 - Planned Monthly Cashflow'!S45</f>
        <v>0</v>
      </c>
      <c r="AJ46" s="226"/>
      <c r="AK46" s="218">
        <f t="shared" si="22"/>
        <v>0</v>
      </c>
      <c r="AL46" s="215">
        <f>'2 - Planned Monthly Cashflow'!T45</f>
        <v>0</v>
      </c>
      <c r="AM46" s="226"/>
      <c r="AN46" s="218">
        <f t="shared" si="23"/>
        <v>0</v>
      </c>
      <c r="AO46" s="215">
        <f>'2 - Planned Monthly Cashflow'!U45</f>
        <v>0</v>
      </c>
      <c r="AP46" s="226"/>
      <c r="AQ46" s="218">
        <f t="shared" si="24"/>
        <v>0</v>
      </c>
    </row>
    <row r="47" spans="1:43">
      <c r="A47" s="384" t="str">
        <f>' 1 - Annual Cash Budget'!A43</f>
        <v>Total Expenses</v>
      </c>
      <c r="B47" s="385"/>
      <c r="C47" s="385"/>
      <c r="D47" s="385"/>
      <c r="E47" s="385"/>
      <c r="F47" s="127">
        <f>'2 - Planned Monthly Cashflow'!H46</f>
        <v>0</v>
      </c>
      <c r="G47" s="141">
        <f>SUM(G21:G46)</f>
        <v>0</v>
      </c>
      <c r="H47" s="175">
        <f>SUM(H21:H46)</f>
        <v>0</v>
      </c>
      <c r="I47" s="176">
        <f>SUM(I21:I46)</f>
        <v>0</v>
      </c>
      <c r="J47" s="163">
        <f t="shared" si="13"/>
        <v>0</v>
      </c>
      <c r="K47" s="177">
        <f>SUM(K21:K46)</f>
        <v>0</v>
      </c>
      <c r="L47" s="178">
        <f>SUM(L21:L46)</f>
        <v>0</v>
      </c>
      <c r="M47" s="179">
        <f t="shared" si="14"/>
        <v>0</v>
      </c>
      <c r="N47" s="177">
        <f>SUM(N21:N46)</f>
        <v>0</v>
      </c>
      <c r="O47" s="88">
        <f>SUM(O21:O46)</f>
        <v>0</v>
      </c>
      <c r="P47" s="117">
        <f t="shared" si="15"/>
        <v>0</v>
      </c>
      <c r="Q47" s="167">
        <f>SUM(Q21:Q46)</f>
        <v>0</v>
      </c>
      <c r="R47" s="180">
        <f>SUM(R21:R46)</f>
        <v>0</v>
      </c>
      <c r="S47" s="181">
        <f t="shared" si="16"/>
        <v>0</v>
      </c>
      <c r="T47" s="177">
        <f>SUM(T21:T46)</f>
        <v>0</v>
      </c>
      <c r="U47" s="178">
        <f>SUM(U21:U46)</f>
        <v>0</v>
      </c>
      <c r="V47" s="179">
        <f t="shared" si="17"/>
        <v>0</v>
      </c>
      <c r="W47" s="177">
        <f>SUM(W21:W46)</f>
        <v>0</v>
      </c>
      <c r="X47" s="88">
        <f>SUM(X21:X46)</f>
        <v>0</v>
      </c>
      <c r="Y47" s="117">
        <f t="shared" si="18"/>
        <v>0</v>
      </c>
      <c r="Z47" s="177">
        <f>SUM(Z21:Z46)</f>
        <v>0</v>
      </c>
      <c r="AA47" s="88">
        <f>SUM(AA21:AA46)</f>
        <v>0</v>
      </c>
      <c r="AB47" s="117">
        <f t="shared" si="19"/>
        <v>0</v>
      </c>
      <c r="AC47" s="177">
        <f>SUM(AC21:AC46)</f>
        <v>0</v>
      </c>
      <c r="AD47" s="88">
        <f>SUM(AD21:AD46)</f>
        <v>0</v>
      </c>
      <c r="AE47" s="117">
        <f t="shared" si="20"/>
        <v>0</v>
      </c>
      <c r="AF47" s="116">
        <f>SUM(AF21:AF46)</f>
        <v>0</v>
      </c>
      <c r="AG47" s="88">
        <f>SUM(AG21:AG46)</f>
        <v>0</v>
      </c>
      <c r="AH47" s="117">
        <f t="shared" si="21"/>
        <v>0</v>
      </c>
      <c r="AI47" s="116">
        <f>SUM(AI21:AI46)</f>
        <v>0</v>
      </c>
      <c r="AJ47" s="88">
        <f>SUM(AJ21:AJ46)</f>
        <v>0</v>
      </c>
      <c r="AK47" s="117">
        <f t="shared" si="22"/>
        <v>0</v>
      </c>
      <c r="AL47" s="116">
        <f>SUM(AL21:AL46)</f>
        <v>0</v>
      </c>
      <c r="AM47" s="88">
        <f>SUM(AM21:AM46)</f>
        <v>0</v>
      </c>
      <c r="AN47" s="117">
        <f t="shared" si="23"/>
        <v>0</v>
      </c>
      <c r="AO47" s="177">
        <f>'2 - Planned Monthly Cashflow'!K46</f>
        <v>0</v>
      </c>
      <c r="AP47" s="88">
        <f>SUM(AP21:AP46)</f>
        <v>0</v>
      </c>
      <c r="AQ47" s="117">
        <f t="shared" si="24"/>
        <v>0</v>
      </c>
    </row>
    <row r="48" spans="1:43" ht="51.75" customHeight="1">
      <c r="A48" s="359" t="s">
        <v>122</v>
      </c>
      <c r="B48" s="323"/>
      <c r="C48" s="323"/>
      <c r="D48" s="323"/>
      <c r="E48" s="323"/>
      <c r="F48" s="323"/>
      <c r="G48" s="323"/>
      <c r="H48" s="323"/>
      <c r="I48" s="323"/>
      <c r="J48" s="323"/>
      <c r="K48" s="323"/>
      <c r="L48" s="323"/>
      <c r="M48" s="323"/>
      <c r="N48" s="323"/>
      <c r="O48" s="323"/>
      <c r="P48" s="323"/>
      <c r="Q48" s="152"/>
      <c r="R48" s="152"/>
      <c r="S48" s="152"/>
      <c r="T48" s="152"/>
      <c r="U48" s="152"/>
      <c r="V48" s="152"/>
      <c r="W48" s="152"/>
      <c r="X48" s="152"/>
      <c r="Y48" s="152"/>
      <c r="Z48" s="152"/>
      <c r="AA48" s="152"/>
      <c r="AB48" s="152"/>
    </row>
    <row r="49" spans="1:43" s="292" customFormat="1" ht="15" customHeight="1">
      <c r="A49" s="367" t="s">
        <v>221</v>
      </c>
      <c r="B49" s="368"/>
      <c r="C49" s="368"/>
      <c r="D49" s="368"/>
      <c r="E49" s="368"/>
      <c r="F49" s="368"/>
      <c r="G49" s="368"/>
      <c r="H49" s="368"/>
      <c r="I49" s="368"/>
      <c r="J49" s="368"/>
      <c r="K49" s="368"/>
      <c r="L49" s="368"/>
      <c r="M49" s="368"/>
      <c r="N49" s="368"/>
      <c r="O49" s="368"/>
      <c r="P49" s="368"/>
      <c r="Q49" s="290"/>
      <c r="R49" s="290"/>
      <c r="S49" s="290"/>
      <c r="T49" s="290"/>
      <c r="U49" s="290"/>
      <c r="V49" s="290"/>
      <c r="W49" s="290"/>
      <c r="X49" s="290"/>
      <c r="Y49" s="290"/>
      <c r="Z49" s="290"/>
      <c r="AA49" s="290"/>
      <c r="AB49" s="290"/>
      <c r="AC49" s="291"/>
      <c r="AD49" s="291"/>
      <c r="AE49" s="291"/>
      <c r="AF49" s="291"/>
      <c r="AG49" s="291"/>
      <c r="AH49" s="291"/>
      <c r="AI49" s="291"/>
      <c r="AJ49" s="291"/>
      <c r="AK49" s="291"/>
      <c r="AL49" s="291"/>
      <c r="AM49" s="291"/>
      <c r="AN49" s="291"/>
      <c r="AO49" s="291"/>
      <c r="AP49" s="291"/>
      <c r="AQ49" s="291"/>
    </row>
    <row r="50" spans="1:43">
      <c r="A50" s="283" t="s">
        <v>4</v>
      </c>
      <c r="B50" s="284"/>
      <c r="C50" s="284"/>
      <c r="D50" s="284"/>
      <c r="E50" s="284"/>
      <c r="F50" s="127">
        <f>'2 - Planned Monthly Cashflow'!H49</f>
        <v>0</v>
      </c>
      <c r="G50" s="141">
        <f>(I50+L50+O50+R50+U50+X50+AA50+AD50+AG50+AJ50+AM50+AP50)-F50</f>
        <v>0</v>
      </c>
      <c r="H50" s="177">
        <f>H16-H47</f>
        <v>0</v>
      </c>
      <c r="I50" s="182">
        <f>I16-I47</f>
        <v>0</v>
      </c>
      <c r="J50" s="179">
        <f>I50-H50</f>
        <v>0</v>
      </c>
      <c r="K50" s="177">
        <f>K16-K47</f>
        <v>0</v>
      </c>
      <c r="L50" s="90">
        <f>L16-L47</f>
        <v>0</v>
      </c>
      <c r="M50" s="117">
        <f>L50-K50</f>
        <v>0</v>
      </c>
      <c r="N50" s="177">
        <f>N16-N47</f>
        <v>0</v>
      </c>
      <c r="O50" s="90">
        <f>O16-O47</f>
        <v>0</v>
      </c>
      <c r="P50" s="117">
        <f>O50-N50</f>
        <v>0</v>
      </c>
      <c r="Q50" s="177">
        <f>Q16-Q47</f>
        <v>0</v>
      </c>
      <c r="R50" s="90">
        <f>R16-R47</f>
        <v>0</v>
      </c>
      <c r="S50" s="117">
        <f>R50-Q50</f>
        <v>0</v>
      </c>
      <c r="T50" s="177">
        <f>T16-T47</f>
        <v>0</v>
      </c>
      <c r="U50" s="182">
        <f>U16-U47</f>
        <v>0</v>
      </c>
      <c r="V50" s="179">
        <f>U50-T50</f>
        <v>0</v>
      </c>
      <c r="W50" s="177">
        <f>W16-W47</f>
        <v>0</v>
      </c>
      <c r="X50" s="90">
        <f>X16-X47</f>
        <v>0</v>
      </c>
      <c r="Y50" s="117">
        <f>X50-W50</f>
        <v>0</v>
      </c>
      <c r="Z50" s="177">
        <f>Z16-Z47</f>
        <v>0</v>
      </c>
      <c r="AA50" s="90">
        <f>AA16-AA47</f>
        <v>0</v>
      </c>
      <c r="AB50" s="117">
        <f>AA50-Z50</f>
        <v>0</v>
      </c>
      <c r="AC50" s="177">
        <f>AC16-AC47</f>
        <v>0</v>
      </c>
      <c r="AD50" s="90">
        <f>AD16-AD47</f>
        <v>0</v>
      </c>
      <c r="AE50" s="117">
        <f>AD50-AC50</f>
        <v>0</v>
      </c>
      <c r="AF50" s="119">
        <f>AF16-AF47</f>
        <v>0</v>
      </c>
      <c r="AG50" s="90">
        <f>AG16-AG47</f>
        <v>0</v>
      </c>
      <c r="AH50" s="117">
        <f>AG50-AF50</f>
        <v>0</v>
      </c>
      <c r="AI50" s="119">
        <f>AI16-AI47</f>
        <v>0</v>
      </c>
      <c r="AJ50" s="90">
        <f>AJ16-AJ47</f>
        <v>0</v>
      </c>
      <c r="AK50" s="117">
        <f>AJ50-AI50</f>
        <v>0</v>
      </c>
      <c r="AL50" s="119">
        <f>AL16-AL47</f>
        <v>0</v>
      </c>
      <c r="AM50" s="90">
        <f>AM16-AM47</f>
        <v>0</v>
      </c>
      <c r="AN50" s="117">
        <f>AM50-AL50</f>
        <v>0</v>
      </c>
      <c r="AO50" s="119">
        <f>AO16-AO47</f>
        <v>0</v>
      </c>
      <c r="AP50" s="90">
        <f>AP16-AP47</f>
        <v>0</v>
      </c>
      <c r="AQ50" s="117">
        <f>AP50-AO50</f>
        <v>0</v>
      </c>
    </row>
    <row r="51" spans="1:43" ht="20.25" customHeight="1">
      <c r="A51" s="359" t="s">
        <v>101</v>
      </c>
      <c r="B51" s="323"/>
      <c r="C51" s="323"/>
      <c r="D51" s="323"/>
      <c r="E51" s="323"/>
      <c r="F51" s="323"/>
      <c r="G51" s="323"/>
      <c r="H51" s="323"/>
      <c r="I51" s="323"/>
      <c r="J51" s="323"/>
      <c r="K51" s="323"/>
      <c r="L51" s="323"/>
      <c r="M51" s="323"/>
      <c r="N51" s="323"/>
      <c r="O51" s="323"/>
      <c r="P51" s="323"/>
      <c r="Q51" s="152"/>
      <c r="R51" s="152"/>
      <c r="S51" s="152"/>
      <c r="T51" s="152"/>
      <c r="U51" s="152"/>
      <c r="V51" s="152"/>
      <c r="W51" s="152"/>
      <c r="X51" s="152"/>
      <c r="Y51" s="152"/>
      <c r="Z51" s="152"/>
      <c r="AA51" s="152"/>
      <c r="AB51" s="152"/>
      <c r="AC51" s="275"/>
      <c r="AD51" s="275"/>
      <c r="AE51" s="275"/>
      <c r="AF51" s="275"/>
      <c r="AG51" s="275"/>
      <c r="AH51" s="275"/>
      <c r="AI51" s="275"/>
      <c r="AJ51" s="275"/>
      <c r="AK51" s="275"/>
      <c r="AL51" s="275"/>
      <c r="AM51" s="275"/>
      <c r="AN51" s="275"/>
      <c r="AO51" s="275"/>
      <c r="AP51" s="275"/>
      <c r="AQ51" s="275"/>
    </row>
    <row r="52" spans="1:43" ht="27" customHeight="1">
      <c r="A52" s="359" t="s">
        <v>183</v>
      </c>
      <c r="B52" s="323"/>
      <c r="C52" s="323"/>
      <c r="D52" s="323"/>
      <c r="E52" s="323"/>
      <c r="F52" s="323"/>
      <c r="G52" s="323"/>
      <c r="H52" s="323"/>
      <c r="I52" s="323"/>
      <c r="J52" s="323"/>
      <c r="K52" s="323"/>
      <c r="L52" s="323"/>
      <c r="M52" s="323"/>
      <c r="N52" s="323"/>
      <c r="O52" s="323"/>
      <c r="P52" s="323"/>
      <c r="Q52" s="152"/>
      <c r="R52" s="152"/>
      <c r="S52" s="152"/>
      <c r="T52" s="152"/>
      <c r="U52" s="152"/>
      <c r="V52" s="152"/>
      <c r="W52" s="152"/>
      <c r="X52" s="152"/>
      <c r="Y52" s="152"/>
      <c r="Z52" s="152"/>
      <c r="AA52" s="152"/>
      <c r="AB52" s="152"/>
      <c r="AC52" s="275"/>
      <c r="AD52" s="275"/>
      <c r="AE52" s="275"/>
      <c r="AF52" s="275"/>
      <c r="AG52" s="275"/>
      <c r="AH52" s="275"/>
      <c r="AI52" s="275"/>
      <c r="AJ52" s="275"/>
      <c r="AK52" s="275"/>
      <c r="AL52" s="275"/>
      <c r="AM52" s="275"/>
      <c r="AN52" s="275"/>
      <c r="AO52" s="275"/>
      <c r="AP52" s="275"/>
      <c r="AQ52" s="275"/>
    </row>
    <row r="53" spans="1:43">
      <c r="A53" s="130" t="s">
        <v>50</v>
      </c>
      <c r="B53" s="33"/>
      <c r="C53" s="33"/>
      <c r="D53" s="33"/>
      <c r="E53" s="33"/>
      <c r="F53" s="127">
        <f>'2 - Planned Monthly Cashflow'!H52</f>
        <v>0</v>
      </c>
      <c r="G53" s="201"/>
      <c r="H53" s="177">
        <f>'2 - Planned Monthly Cashflow'!J52</f>
        <v>0</v>
      </c>
      <c r="I53" s="204"/>
      <c r="J53" s="179">
        <f>I53-H53</f>
        <v>0</v>
      </c>
      <c r="K53" s="119">
        <f>H55</f>
        <v>0</v>
      </c>
      <c r="L53" s="90">
        <f>I55</f>
        <v>0</v>
      </c>
      <c r="M53" s="117">
        <f>L53-K53</f>
        <v>0</v>
      </c>
      <c r="N53" s="119">
        <f>K55</f>
        <v>0</v>
      </c>
      <c r="O53" s="90">
        <f>L55</f>
        <v>0</v>
      </c>
      <c r="P53" s="117">
        <f>O53-N53</f>
        <v>0</v>
      </c>
      <c r="Q53" s="119">
        <f>N55</f>
        <v>0</v>
      </c>
      <c r="R53" s="90">
        <f t="shared" ref="R53:AQ53" si="26">O55</f>
        <v>0</v>
      </c>
      <c r="S53" s="185">
        <f t="shared" si="26"/>
        <v>0</v>
      </c>
      <c r="T53" s="119">
        <f t="shared" si="26"/>
        <v>0</v>
      </c>
      <c r="U53" s="90">
        <f t="shared" si="26"/>
        <v>0</v>
      </c>
      <c r="V53" s="185">
        <f t="shared" si="26"/>
        <v>0</v>
      </c>
      <c r="W53" s="119">
        <f t="shared" si="26"/>
        <v>0</v>
      </c>
      <c r="X53" s="90">
        <f t="shared" si="26"/>
        <v>0</v>
      </c>
      <c r="Y53" s="185">
        <f t="shared" si="26"/>
        <v>0</v>
      </c>
      <c r="Z53" s="119">
        <f t="shared" si="26"/>
        <v>0</v>
      </c>
      <c r="AA53" s="90">
        <f t="shared" si="26"/>
        <v>0</v>
      </c>
      <c r="AB53" s="185">
        <f t="shared" si="26"/>
        <v>0</v>
      </c>
      <c r="AC53" s="119">
        <f t="shared" si="26"/>
        <v>0</v>
      </c>
      <c r="AD53" s="90">
        <f t="shared" si="26"/>
        <v>0</v>
      </c>
      <c r="AE53" s="185">
        <f t="shared" si="26"/>
        <v>0</v>
      </c>
      <c r="AF53" s="119">
        <f t="shared" si="26"/>
        <v>0</v>
      </c>
      <c r="AG53" s="90">
        <f t="shared" si="26"/>
        <v>0</v>
      </c>
      <c r="AH53" s="185">
        <f t="shared" si="26"/>
        <v>0</v>
      </c>
      <c r="AI53" s="119">
        <f t="shared" si="26"/>
        <v>0</v>
      </c>
      <c r="AJ53" s="90">
        <f t="shared" si="26"/>
        <v>0</v>
      </c>
      <c r="AK53" s="185">
        <f t="shared" si="26"/>
        <v>0</v>
      </c>
      <c r="AL53" s="119">
        <f>AI55</f>
        <v>0</v>
      </c>
      <c r="AM53" s="90">
        <f t="shared" si="26"/>
        <v>0</v>
      </c>
      <c r="AN53" s="185">
        <f t="shared" si="26"/>
        <v>0</v>
      </c>
      <c r="AO53" s="119">
        <f t="shared" si="26"/>
        <v>0</v>
      </c>
      <c r="AP53" s="90">
        <f t="shared" si="26"/>
        <v>0</v>
      </c>
      <c r="AQ53" s="185">
        <f t="shared" si="26"/>
        <v>0</v>
      </c>
    </row>
    <row r="54" spans="1:43">
      <c r="A54" s="129"/>
      <c r="B54" s="32"/>
      <c r="C54" s="32"/>
      <c r="D54" s="32"/>
      <c r="E54" s="32"/>
      <c r="F54" s="128"/>
      <c r="G54" s="201"/>
      <c r="H54" s="183"/>
      <c r="I54" s="184"/>
      <c r="J54" s="186"/>
      <c r="K54" s="118"/>
      <c r="L54" s="89"/>
      <c r="M54" s="120"/>
      <c r="N54" s="118"/>
      <c r="O54" s="89"/>
      <c r="P54" s="120"/>
      <c r="Q54" s="118"/>
      <c r="R54" s="89"/>
      <c r="S54" s="120"/>
      <c r="T54" s="118"/>
      <c r="U54" s="89"/>
      <c r="V54" s="120"/>
      <c r="W54" s="118"/>
      <c r="X54" s="89"/>
      <c r="Y54" s="120"/>
      <c r="Z54" s="118"/>
      <c r="AA54" s="89"/>
      <c r="AB54" s="120"/>
      <c r="AC54" s="118"/>
      <c r="AD54" s="89"/>
      <c r="AE54" s="120"/>
      <c r="AF54" s="118"/>
      <c r="AG54" s="89"/>
      <c r="AH54" s="120"/>
      <c r="AI54" s="118"/>
      <c r="AJ54" s="91"/>
      <c r="AK54" s="121"/>
      <c r="AL54" s="118"/>
      <c r="AM54" s="89"/>
      <c r="AN54" s="120"/>
      <c r="AO54" s="118"/>
      <c r="AP54" s="89"/>
      <c r="AQ54" s="120"/>
    </row>
    <row r="55" spans="1:43">
      <c r="A55" s="131" t="s">
        <v>52</v>
      </c>
      <c r="B55" s="132"/>
      <c r="C55" s="132"/>
      <c r="D55" s="132"/>
      <c r="E55" s="132"/>
      <c r="F55" s="133">
        <f>'2 - Planned Monthly Cashflow'!H54</f>
        <v>0</v>
      </c>
      <c r="G55" s="202"/>
      <c r="H55" s="187">
        <f>'2 - Planned Monthly Cashflow'!J54</f>
        <v>0</v>
      </c>
      <c r="I55" s="123">
        <f>I50+I53</f>
        <v>0</v>
      </c>
      <c r="J55" s="124">
        <f>I55-H55</f>
        <v>0</v>
      </c>
      <c r="K55" s="122">
        <f>K50+K53</f>
        <v>0</v>
      </c>
      <c r="L55" s="188">
        <f>L50+L53</f>
        <v>0</v>
      </c>
      <c r="M55" s="189">
        <f>L55-K55</f>
        <v>0</v>
      </c>
      <c r="N55" s="122">
        <f>N50+N53</f>
        <v>0</v>
      </c>
      <c r="O55" s="188">
        <f>O50+O53</f>
        <v>0</v>
      </c>
      <c r="P55" s="189">
        <f>O55-N55</f>
        <v>0</v>
      </c>
      <c r="Q55" s="122">
        <f>Q50+Q53</f>
        <v>0</v>
      </c>
      <c r="R55" s="188">
        <f>R50+R53</f>
        <v>0</v>
      </c>
      <c r="S55" s="189">
        <f>R55-Q55</f>
        <v>0</v>
      </c>
      <c r="T55" s="122">
        <f>T50+T53</f>
        <v>0</v>
      </c>
      <c r="U55" s="123">
        <f>U50+U53</f>
        <v>0</v>
      </c>
      <c r="V55" s="124">
        <f>U55-T55</f>
        <v>0</v>
      </c>
      <c r="W55" s="122">
        <f>W50+W53</f>
        <v>0</v>
      </c>
      <c r="X55" s="188">
        <f>X50+X53</f>
        <v>0</v>
      </c>
      <c r="Y55" s="189">
        <f>X55-W55</f>
        <v>0</v>
      </c>
      <c r="Z55" s="122">
        <f>Z50+Z53</f>
        <v>0</v>
      </c>
      <c r="AA55" s="188">
        <f>AA50+AA53</f>
        <v>0</v>
      </c>
      <c r="AB55" s="189">
        <f>AA55-Z55</f>
        <v>0</v>
      </c>
      <c r="AC55" s="122">
        <f>AC50+AC53</f>
        <v>0</v>
      </c>
      <c r="AD55" s="188">
        <f>AD50+AD53</f>
        <v>0</v>
      </c>
      <c r="AE55" s="189">
        <f>AD55-AC55</f>
        <v>0</v>
      </c>
      <c r="AF55" s="122">
        <f>AF50+AF53</f>
        <v>0</v>
      </c>
      <c r="AG55" s="188">
        <f>AG50+AG53</f>
        <v>0</v>
      </c>
      <c r="AH55" s="189">
        <f>AG55-AF55</f>
        <v>0</v>
      </c>
      <c r="AI55" s="122">
        <f>AI50+AI53</f>
        <v>0</v>
      </c>
      <c r="AJ55" s="123">
        <f>AJ50+AJ53</f>
        <v>0</v>
      </c>
      <c r="AK55" s="124">
        <f>AJ55-AI55</f>
        <v>0</v>
      </c>
      <c r="AL55" s="122">
        <f>AL50+AL53</f>
        <v>0</v>
      </c>
      <c r="AM55" s="188">
        <f>AM50+AM53</f>
        <v>0</v>
      </c>
      <c r="AN55" s="189">
        <f>AM55-AL55</f>
        <v>0</v>
      </c>
      <c r="AO55" s="122">
        <f>AO50+AO53</f>
        <v>0</v>
      </c>
      <c r="AP55" s="188">
        <f>AP50+AP53</f>
        <v>0</v>
      </c>
      <c r="AQ55" s="189">
        <f>AP55-AO55</f>
        <v>0</v>
      </c>
    </row>
    <row r="56" spans="1:43" ht="45" customHeight="1">
      <c r="A56" s="365" t="s">
        <v>220</v>
      </c>
      <c r="B56" s="366"/>
      <c r="C56" s="366"/>
      <c r="D56" s="366"/>
      <c r="E56" s="366"/>
      <c r="F56" s="366"/>
      <c r="G56" s="366"/>
      <c r="H56" s="366"/>
      <c r="I56" s="366"/>
      <c r="J56" s="366"/>
      <c r="K56" s="366"/>
      <c r="L56" s="366"/>
      <c r="M56" s="366"/>
      <c r="N56" s="366"/>
      <c r="O56" s="366"/>
      <c r="P56" s="366"/>
      <c r="Q56" s="152"/>
      <c r="R56" s="152"/>
      <c r="S56" s="152"/>
      <c r="T56" s="152"/>
      <c r="U56" s="152"/>
      <c r="V56" s="152"/>
      <c r="W56" s="152"/>
      <c r="X56" s="152"/>
      <c r="Y56" s="152"/>
      <c r="Z56" s="152"/>
      <c r="AA56" s="152"/>
      <c r="AB56" s="152"/>
    </row>
    <row r="57" spans="1:43" ht="45" customHeight="1">
      <c r="A57" s="395" t="s">
        <v>226</v>
      </c>
      <c r="B57" s="396"/>
      <c r="C57" s="396"/>
      <c r="D57" s="396"/>
      <c r="E57" s="396"/>
      <c r="F57" s="396"/>
      <c r="G57" s="396"/>
      <c r="H57" s="396"/>
      <c r="I57" s="396"/>
      <c r="J57" s="396"/>
      <c r="K57" s="396"/>
      <c r="L57" s="396"/>
      <c r="M57" s="396"/>
      <c r="N57" s="396"/>
      <c r="O57" s="396"/>
      <c r="P57" s="396"/>
      <c r="Q57" s="152"/>
      <c r="R57" s="152"/>
      <c r="S57" s="152"/>
      <c r="T57" s="152"/>
      <c r="U57" s="152"/>
      <c r="V57" s="152"/>
      <c r="W57" s="152"/>
      <c r="X57" s="152"/>
      <c r="Y57" s="152"/>
      <c r="Z57" s="152"/>
      <c r="AA57" s="152"/>
      <c r="AB57" s="152"/>
    </row>
    <row r="58" spans="1:43" s="292" customFormat="1" ht="15" customHeight="1">
      <c r="A58" s="367" t="s">
        <v>221</v>
      </c>
      <c r="B58" s="368"/>
      <c r="C58" s="368"/>
      <c r="D58" s="368"/>
      <c r="E58" s="368"/>
      <c r="F58" s="368"/>
      <c r="G58" s="368"/>
      <c r="H58" s="368"/>
      <c r="I58" s="368"/>
      <c r="J58" s="368"/>
      <c r="K58" s="368"/>
      <c r="L58" s="368"/>
      <c r="M58" s="368"/>
      <c r="N58" s="368"/>
      <c r="O58" s="368"/>
      <c r="P58" s="368"/>
      <c r="Q58" s="290"/>
      <c r="R58" s="290"/>
      <c r="S58" s="290"/>
      <c r="T58" s="290"/>
      <c r="U58" s="290"/>
      <c r="V58" s="290"/>
      <c r="W58" s="290"/>
      <c r="X58" s="290"/>
      <c r="Y58" s="290"/>
      <c r="Z58" s="290"/>
      <c r="AA58" s="290"/>
      <c r="AB58" s="290"/>
      <c r="AC58" s="291"/>
      <c r="AD58" s="291"/>
      <c r="AE58" s="291"/>
      <c r="AF58" s="291"/>
      <c r="AG58" s="291"/>
      <c r="AH58" s="291"/>
      <c r="AI58" s="291"/>
      <c r="AJ58" s="291"/>
      <c r="AK58" s="291"/>
      <c r="AL58" s="291"/>
      <c r="AM58" s="291"/>
      <c r="AN58" s="291"/>
      <c r="AO58" s="291"/>
      <c r="AP58" s="291"/>
      <c r="AQ58" s="291"/>
    </row>
    <row r="59" spans="1:43" s="26" customFormat="1" ht="18.75" customHeight="1">
      <c r="A59" s="191"/>
      <c r="B59" s="252" t="s">
        <v>123</v>
      </c>
      <c r="C59" s="191"/>
      <c r="D59" s="191"/>
      <c r="E59" s="191"/>
      <c r="F59" s="191"/>
      <c r="G59" s="191"/>
      <c r="H59" s="191"/>
      <c r="I59" s="191"/>
      <c r="J59" s="191"/>
      <c r="K59" s="191"/>
      <c r="L59" s="191"/>
      <c r="M59" s="191"/>
      <c r="N59" s="191"/>
      <c r="O59" s="191"/>
      <c r="P59" s="191"/>
      <c r="Q59" s="191"/>
      <c r="R59" s="191"/>
      <c r="S59" s="191"/>
      <c r="T59" s="191"/>
      <c r="U59" s="191"/>
    </row>
    <row r="60" spans="1:43" s="26" customFormat="1">
      <c r="A60" s="191"/>
      <c r="B60" s="252" t="s">
        <v>124</v>
      </c>
      <c r="C60" s="192"/>
      <c r="D60" s="193"/>
      <c r="E60" s="191"/>
      <c r="F60" s="191"/>
      <c r="G60" s="369" t="s">
        <v>125</v>
      </c>
      <c r="H60" s="369"/>
      <c r="I60" s="198"/>
      <c r="J60" s="191"/>
      <c r="K60" s="191"/>
      <c r="L60" s="191"/>
      <c r="M60" s="191"/>
      <c r="N60" s="191"/>
      <c r="O60" s="191"/>
      <c r="P60" s="191"/>
      <c r="Q60" s="191"/>
      <c r="R60" s="191"/>
      <c r="S60" s="191"/>
      <c r="T60" s="191"/>
      <c r="U60" s="191"/>
    </row>
    <row r="61" spans="1:43" s="26" customFormat="1" ht="11.25" customHeight="1">
      <c r="A61" s="191"/>
      <c r="B61" s="191"/>
      <c r="C61" s="191"/>
      <c r="D61" s="191"/>
      <c r="E61" s="191"/>
      <c r="F61" s="191"/>
      <c r="G61" s="191"/>
      <c r="H61" s="191"/>
      <c r="I61" s="191"/>
      <c r="J61" s="191"/>
      <c r="K61" s="191"/>
      <c r="L61" s="191"/>
      <c r="M61" s="191"/>
      <c r="N61" s="191"/>
      <c r="O61" s="191"/>
      <c r="P61" s="191"/>
      <c r="Q61" s="191"/>
      <c r="R61" s="191"/>
      <c r="S61" s="191"/>
      <c r="T61" s="191"/>
      <c r="U61" s="191"/>
    </row>
    <row r="62" spans="1:43">
      <c r="I62" s="190"/>
    </row>
    <row r="63" spans="1:43">
      <c r="I63" s="190"/>
    </row>
    <row r="64" spans="1:43">
      <c r="I64" s="190"/>
    </row>
    <row r="65" spans="9:9">
      <c r="I65" s="190"/>
    </row>
    <row r="66" spans="9:9">
      <c r="I66" s="190"/>
    </row>
    <row r="67" spans="9:9">
      <c r="I67" s="190"/>
    </row>
    <row r="68" spans="9:9">
      <c r="I68" s="190"/>
    </row>
    <row r="69" spans="9:9">
      <c r="I69" s="190"/>
    </row>
    <row r="70" spans="9:9">
      <c r="I70" s="190"/>
    </row>
    <row r="71" spans="9:9">
      <c r="I71" s="190"/>
    </row>
    <row r="72" spans="9:9">
      <c r="I72" s="190"/>
    </row>
    <row r="73" spans="9:9">
      <c r="I73" s="190"/>
    </row>
    <row r="74" spans="9:9">
      <c r="I74" s="190"/>
    </row>
    <row r="75" spans="9:9">
      <c r="I75" s="190"/>
    </row>
    <row r="76" spans="9:9">
      <c r="I76" s="190"/>
    </row>
    <row r="77" spans="9:9">
      <c r="I77" s="190"/>
    </row>
    <row r="78" spans="9:9">
      <c r="I78" s="190"/>
    </row>
    <row r="79" spans="9:9">
      <c r="I79" s="190"/>
    </row>
    <row r="80" spans="9:9">
      <c r="I80" s="190"/>
    </row>
    <row r="81" spans="9:9">
      <c r="I81" s="190"/>
    </row>
    <row r="82" spans="9:9">
      <c r="I82" s="190"/>
    </row>
    <row r="83" spans="9:9">
      <c r="I83" s="190"/>
    </row>
    <row r="84" spans="9:9">
      <c r="I84" s="190"/>
    </row>
    <row r="85" spans="9:9">
      <c r="I85" s="190"/>
    </row>
    <row r="86" spans="9:9">
      <c r="I86" s="190"/>
    </row>
    <row r="87" spans="9:9">
      <c r="I87" s="190"/>
    </row>
    <row r="88" spans="9:9">
      <c r="I88" s="190"/>
    </row>
    <row r="89" spans="9:9">
      <c r="I89" s="190"/>
    </row>
    <row r="90" spans="9:9">
      <c r="I90" s="190"/>
    </row>
    <row r="91" spans="9:9">
      <c r="I91" s="190"/>
    </row>
    <row r="92" spans="9:9">
      <c r="I92" s="190"/>
    </row>
    <row r="93" spans="9:9">
      <c r="I93" s="190"/>
    </row>
    <row r="94" spans="9:9">
      <c r="I94" s="190"/>
    </row>
    <row r="95" spans="9:9">
      <c r="I95" s="190"/>
    </row>
    <row r="96" spans="9:9">
      <c r="I96" s="190"/>
    </row>
    <row r="97" spans="9:9">
      <c r="I97" s="190"/>
    </row>
    <row r="98" spans="9:9">
      <c r="I98" s="190"/>
    </row>
    <row r="99" spans="9:9">
      <c r="I99" s="190"/>
    </row>
    <row r="100" spans="9:9">
      <c r="I100" s="190"/>
    </row>
    <row r="101" spans="9:9">
      <c r="I101" s="190"/>
    </row>
    <row r="102" spans="9:9">
      <c r="I102" s="190"/>
    </row>
    <row r="103" spans="9:9">
      <c r="I103" s="190"/>
    </row>
    <row r="104" spans="9:9">
      <c r="I104" s="190"/>
    </row>
    <row r="105" spans="9:9">
      <c r="I105" s="190"/>
    </row>
    <row r="106" spans="9:9">
      <c r="I106" s="190"/>
    </row>
    <row r="107" spans="9:9">
      <c r="I107" s="190"/>
    </row>
    <row r="108" spans="9:9">
      <c r="I108" s="190"/>
    </row>
    <row r="109" spans="9:9">
      <c r="I109" s="190"/>
    </row>
    <row r="110" spans="9:9">
      <c r="I110" s="190"/>
    </row>
    <row r="111" spans="9:9">
      <c r="I111" s="190"/>
    </row>
    <row r="112" spans="9:9">
      <c r="I112" s="190"/>
    </row>
    <row r="113" spans="9:9">
      <c r="I113" s="190"/>
    </row>
    <row r="114" spans="9:9">
      <c r="I114" s="190"/>
    </row>
    <row r="115" spans="9:9">
      <c r="I115" s="190"/>
    </row>
    <row r="116" spans="9:9">
      <c r="I116" s="190"/>
    </row>
    <row r="117" spans="9:9">
      <c r="I117" s="190"/>
    </row>
    <row r="118" spans="9:9">
      <c r="I118" s="190"/>
    </row>
    <row r="119" spans="9:9">
      <c r="I119" s="190"/>
    </row>
    <row r="120" spans="9:9">
      <c r="I120" s="190"/>
    </row>
    <row r="121" spans="9:9">
      <c r="I121" s="190"/>
    </row>
    <row r="122" spans="9:9">
      <c r="I122" s="190"/>
    </row>
    <row r="123" spans="9:9">
      <c r="I123" s="190"/>
    </row>
    <row r="124" spans="9:9">
      <c r="I124" s="190"/>
    </row>
    <row r="125" spans="9:9">
      <c r="I125" s="190"/>
    </row>
    <row r="126" spans="9:9">
      <c r="I126" s="190"/>
    </row>
    <row r="127" spans="9:9">
      <c r="I127" s="190"/>
    </row>
    <row r="128" spans="9:9">
      <c r="I128" s="190"/>
    </row>
    <row r="129" spans="9:9">
      <c r="I129" s="190"/>
    </row>
    <row r="130" spans="9:9">
      <c r="I130" s="190"/>
    </row>
    <row r="131" spans="9:9">
      <c r="I131" s="190"/>
    </row>
    <row r="132" spans="9:9">
      <c r="I132" s="190"/>
    </row>
    <row r="133" spans="9:9">
      <c r="I133" s="190"/>
    </row>
    <row r="134" spans="9:9">
      <c r="I134" s="190"/>
    </row>
    <row r="135" spans="9:9">
      <c r="I135" s="190"/>
    </row>
    <row r="136" spans="9:9">
      <c r="I136" s="190"/>
    </row>
    <row r="137" spans="9:9">
      <c r="I137" s="190"/>
    </row>
    <row r="138" spans="9:9">
      <c r="I138" s="190"/>
    </row>
    <row r="139" spans="9:9">
      <c r="I139" s="190"/>
    </row>
    <row r="140" spans="9:9">
      <c r="I140" s="190"/>
    </row>
    <row r="141" spans="9:9">
      <c r="I141" s="190"/>
    </row>
    <row r="142" spans="9:9">
      <c r="I142" s="190"/>
    </row>
    <row r="143" spans="9:9">
      <c r="I143" s="190"/>
    </row>
    <row r="144" spans="9:9">
      <c r="I144" s="190"/>
    </row>
    <row r="145" spans="9:9">
      <c r="I145" s="190"/>
    </row>
    <row r="146" spans="9:9">
      <c r="I146" s="190"/>
    </row>
    <row r="147" spans="9:9">
      <c r="I147" s="190"/>
    </row>
    <row r="148" spans="9:9">
      <c r="I148" s="190"/>
    </row>
    <row r="149" spans="9:9">
      <c r="I149" s="190"/>
    </row>
    <row r="150" spans="9:9">
      <c r="I150" s="190"/>
    </row>
    <row r="151" spans="9:9">
      <c r="I151" s="190"/>
    </row>
    <row r="152" spans="9:9">
      <c r="I152" s="190"/>
    </row>
    <row r="153" spans="9:9">
      <c r="I153" s="190"/>
    </row>
    <row r="154" spans="9:9">
      <c r="I154" s="190"/>
    </row>
    <row r="155" spans="9:9">
      <c r="I155" s="190"/>
    </row>
    <row r="156" spans="9:9">
      <c r="I156" s="190"/>
    </row>
    <row r="157" spans="9:9">
      <c r="I157" s="190"/>
    </row>
    <row r="158" spans="9:9">
      <c r="I158" s="190"/>
    </row>
    <row r="159" spans="9:9">
      <c r="I159" s="190"/>
    </row>
    <row r="160" spans="9:9">
      <c r="I160" s="190"/>
    </row>
    <row r="161" spans="9:9">
      <c r="I161" s="190"/>
    </row>
    <row r="162" spans="9:9">
      <c r="I162" s="190"/>
    </row>
    <row r="163" spans="9:9">
      <c r="I163" s="190"/>
    </row>
    <row r="164" spans="9:9">
      <c r="I164" s="190"/>
    </row>
    <row r="165" spans="9:9">
      <c r="I165" s="190"/>
    </row>
    <row r="166" spans="9:9">
      <c r="I166" s="190"/>
    </row>
    <row r="167" spans="9:9">
      <c r="I167" s="190"/>
    </row>
    <row r="168" spans="9:9">
      <c r="I168" s="190"/>
    </row>
    <row r="169" spans="9:9">
      <c r="I169" s="190"/>
    </row>
    <row r="170" spans="9:9">
      <c r="I170" s="190"/>
    </row>
    <row r="171" spans="9:9">
      <c r="I171" s="190"/>
    </row>
    <row r="172" spans="9:9">
      <c r="I172" s="190"/>
    </row>
    <row r="173" spans="9:9">
      <c r="I173" s="190"/>
    </row>
    <row r="174" spans="9:9">
      <c r="I174" s="190"/>
    </row>
    <row r="175" spans="9:9">
      <c r="I175" s="190"/>
    </row>
  </sheetData>
  <sheetProtection algorithmName="SHA-512" hashValue="H5nNF68meQN63bJm8bQdOhZrde6zKVBlMYoIUj6Q5WzoxGhxxOq98hLlu/SYuMKmn8t1U+18Cy0ueQ+0nDBKfQ==" saltValue="LpXl2mlH63V2VRfc5GAfJg==" spinCount="100000" sheet="1" selectLockedCells="1"/>
  <mergeCells count="78">
    <mergeCell ref="A48:P48"/>
    <mergeCell ref="A51:P51"/>
    <mergeCell ref="A52:P52"/>
    <mergeCell ref="A57:P57"/>
    <mergeCell ref="AO20:AQ20"/>
    <mergeCell ref="AI20:AK20"/>
    <mergeCell ref="AL20:AN20"/>
    <mergeCell ref="A39:E39"/>
    <mergeCell ref="A38:E38"/>
    <mergeCell ref="A35:E35"/>
    <mergeCell ref="A36:E36"/>
    <mergeCell ref="A33:E33"/>
    <mergeCell ref="A34:E34"/>
    <mergeCell ref="A37:E37"/>
    <mergeCell ref="A41:E41"/>
    <mergeCell ref="A42:E42"/>
    <mergeCell ref="H1:L1"/>
    <mergeCell ref="W20:Y20"/>
    <mergeCell ref="Z20:AB20"/>
    <mergeCell ref="AC20:AE20"/>
    <mergeCell ref="AF20:AH20"/>
    <mergeCell ref="H20:J20"/>
    <mergeCell ref="K20:M20"/>
    <mergeCell ref="N20:P20"/>
    <mergeCell ref="Q20:S20"/>
    <mergeCell ref="T20:V20"/>
    <mergeCell ref="K7:M7"/>
    <mergeCell ref="N7:P7"/>
    <mergeCell ref="Q7:S7"/>
    <mergeCell ref="A2:P2"/>
    <mergeCell ref="A4:P4"/>
    <mergeCell ref="A5:P5"/>
    <mergeCell ref="AO7:AQ7"/>
    <mergeCell ref="T7:V7"/>
    <mergeCell ref="Z7:AB7"/>
    <mergeCell ref="AC7:AE7"/>
    <mergeCell ref="AF7:AH7"/>
    <mergeCell ref="AI7:AK7"/>
    <mergeCell ref="AL7:AN7"/>
    <mergeCell ref="W7:Y7"/>
    <mergeCell ref="A25:E25"/>
    <mergeCell ref="A11:E11"/>
    <mergeCell ref="A12:E12"/>
    <mergeCell ref="A9:E9"/>
    <mergeCell ref="A19:P19"/>
    <mergeCell ref="A15:E15"/>
    <mergeCell ref="A16:E16"/>
    <mergeCell ref="A13:E13"/>
    <mergeCell ref="A20:E20"/>
    <mergeCell ref="A31:E31"/>
    <mergeCell ref="A47:E47"/>
    <mergeCell ref="A45:E45"/>
    <mergeCell ref="A46:E46"/>
    <mergeCell ref="A43:E43"/>
    <mergeCell ref="A44:E44"/>
    <mergeCell ref="A6:P6"/>
    <mergeCell ref="A17:P17"/>
    <mergeCell ref="A10:E10"/>
    <mergeCell ref="H7:J7"/>
    <mergeCell ref="B3:E3"/>
    <mergeCell ref="A14:E14"/>
    <mergeCell ref="A7:E7"/>
    <mergeCell ref="A56:P56"/>
    <mergeCell ref="A18:P18"/>
    <mergeCell ref="A49:P49"/>
    <mergeCell ref="A58:P58"/>
    <mergeCell ref="G60:H60"/>
    <mergeCell ref="A32:E32"/>
    <mergeCell ref="A29:E29"/>
    <mergeCell ref="A30:E30"/>
    <mergeCell ref="A27:E27"/>
    <mergeCell ref="A28:E28"/>
    <mergeCell ref="A26:E26"/>
    <mergeCell ref="A23:E23"/>
    <mergeCell ref="A40:E40"/>
    <mergeCell ref="A24:E24"/>
    <mergeCell ref="A21:E21"/>
    <mergeCell ref="A22:E22"/>
  </mergeCells>
  <conditionalFormatting sqref="I47">
    <cfRule type="cellIs" dxfId="13" priority="15" stopIfTrue="1" operator="lessThan">
      <formula>0</formula>
    </cfRule>
  </conditionalFormatting>
  <conditionalFormatting sqref="L47">
    <cfRule type="cellIs" dxfId="12" priority="13" stopIfTrue="1" operator="lessThan">
      <formula>0</formula>
    </cfRule>
  </conditionalFormatting>
  <conditionalFormatting sqref="O47">
    <cfRule type="cellIs" dxfId="11" priority="11" stopIfTrue="1" operator="lessThan">
      <formula>0</formula>
    </cfRule>
  </conditionalFormatting>
  <conditionalFormatting sqref="R47">
    <cfRule type="cellIs" dxfId="10" priority="10" stopIfTrue="1" operator="lessThan">
      <formula>0</formula>
    </cfRule>
  </conditionalFormatting>
  <conditionalFormatting sqref="U47">
    <cfRule type="cellIs" dxfId="9" priority="9" stopIfTrue="1" operator="lessThan">
      <formula>0</formula>
    </cfRule>
  </conditionalFormatting>
  <conditionalFormatting sqref="X47">
    <cfRule type="cellIs" dxfId="8" priority="8" stopIfTrue="1" operator="lessThan">
      <formula>0</formula>
    </cfRule>
  </conditionalFormatting>
  <conditionalFormatting sqref="AA47">
    <cfRule type="cellIs" dxfId="7" priority="7" stopIfTrue="1" operator="lessThan">
      <formula>0</formula>
    </cfRule>
  </conditionalFormatting>
  <conditionalFormatting sqref="AD47">
    <cfRule type="cellIs" dxfId="6" priority="6" stopIfTrue="1" operator="lessThan">
      <formula>0</formula>
    </cfRule>
  </conditionalFormatting>
  <conditionalFormatting sqref="AF47:AG47">
    <cfRule type="cellIs" dxfId="5" priority="5" stopIfTrue="1" operator="lessThan">
      <formula>0</formula>
    </cfRule>
  </conditionalFormatting>
  <conditionalFormatting sqref="AI47:AJ47">
    <cfRule type="cellIs" dxfId="4" priority="4" stopIfTrue="1" operator="lessThan">
      <formula>0</formula>
    </cfRule>
  </conditionalFormatting>
  <conditionalFormatting sqref="AL47:AM47">
    <cfRule type="cellIs" dxfId="3" priority="3" stopIfTrue="1" operator="lessThan">
      <formula>0</formula>
    </cfRule>
  </conditionalFormatting>
  <conditionalFormatting sqref="AP47">
    <cfRule type="cellIs" dxfId="2" priority="2" stopIfTrue="1" operator="lessThan">
      <formula>0</formula>
    </cfRule>
  </conditionalFormatting>
  <conditionalFormatting sqref="I53">
    <cfRule type="cellIs" dxfId="1" priority="1" stopIfTrue="1" operator="lessThan">
      <formula>0</formula>
    </cfRule>
  </conditionalFormatting>
  <hyperlinks>
    <hyperlink ref="G60" location="'4 - Actual Cashflow Report'!A1" display="'4 - Actual Cashflow Report'" xr:uid="{00000000-0004-0000-0500-000000000000}"/>
  </hyperlinks>
  <pageMargins left="0.7" right="0.7" top="0.75" bottom="0.75" header="0.3" footer="0.3"/>
  <pageSetup paperSize="9" scale="69"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56"/>
  <sheetViews>
    <sheetView showGridLines="0" zoomScaleNormal="100" workbookViewId="0">
      <selection activeCell="AC70" sqref="A1:AC70"/>
    </sheetView>
  </sheetViews>
  <sheetFormatPr defaultColWidth="9.1796875" defaultRowHeight="14.5"/>
  <cols>
    <col min="1" max="3" width="9.1796875" style="26"/>
    <col min="4" max="4" width="3.54296875" style="26" customWidth="1"/>
    <col min="5" max="5" width="4" style="26" customWidth="1"/>
    <col min="6" max="6" width="2.7265625" style="26" customWidth="1"/>
    <col min="7" max="7" width="3.7265625" style="26" customWidth="1"/>
    <col min="8" max="8" width="11.453125" style="26" customWidth="1"/>
    <col min="9" max="9" width="12.453125" style="26" customWidth="1"/>
    <col min="10" max="10" width="11.453125" style="26" customWidth="1"/>
    <col min="11" max="22" width="10" style="26" customWidth="1"/>
    <col min="23" max="16384" width="9.1796875" style="26"/>
  </cols>
  <sheetData>
    <row r="1" spans="1:43" ht="20">
      <c r="A1" s="49" t="s">
        <v>78</v>
      </c>
      <c r="B1" s="50"/>
      <c r="C1" s="50"/>
      <c r="D1" s="50"/>
      <c r="E1" s="50"/>
      <c r="F1" s="50"/>
      <c r="G1" s="50"/>
      <c r="H1" s="50"/>
      <c r="I1" s="50"/>
      <c r="J1" s="50"/>
      <c r="K1" s="50"/>
      <c r="L1" s="50"/>
      <c r="M1" s="50"/>
      <c r="N1" s="50"/>
      <c r="O1" s="50"/>
      <c r="P1" s="50"/>
      <c r="Q1" s="50"/>
      <c r="R1" s="50"/>
      <c r="S1" s="50"/>
      <c r="T1" s="50"/>
      <c r="U1" s="50"/>
      <c r="V1" s="50"/>
    </row>
    <row r="2" spans="1:43" ht="20">
      <c r="A2" s="196" t="s">
        <v>102</v>
      </c>
      <c r="B2" s="195"/>
      <c r="C2" s="195"/>
      <c r="D2" s="195"/>
      <c r="E2" s="195"/>
      <c r="F2" s="195"/>
      <c r="G2" s="195"/>
      <c r="H2" s="195"/>
      <c r="I2" s="195"/>
      <c r="J2" s="195"/>
      <c r="K2" s="195"/>
      <c r="L2" s="195"/>
      <c r="M2" s="195"/>
      <c r="N2" s="195"/>
      <c r="O2" s="195"/>
      <c r="P2" s="195"/>
      <c r="Q2" s="195"/>
      <c r="R2" s="195"/>
      <c r="S2" s="195"/>
      <c r="T2" s="195"/>
      <c r="U2" s="195"/>
      <c r="V2" s="195"/>
    </row>
    <row r="3" spans="1:43">
      <c r="A3" s="69" t="str">
        <f>' 1 - Annual Cash Budget'!A3</f>
        <v>Name</v>
      </c>
      <c r="B3" s="399">
        <f>' 1 - Annual Cash Budget'!B3</f>
        <v>0</v>
      </c>
      <c r="C3" s="399"/>
      <c r="D3" s="399"/>
      <c r="E3" s="399"/>
      <c r="F3" s="399"/>
      <c r="G3" s="399"/>
      <c r="H3" s="78" t="str">
        <f>' 1 - Annual Cash Budget'!K3</f>
        <v>Budget Period</v>
      </c>
      <c r="I3" s="78"/>
      <c r="J3" s="79">
        <f>' 1 - Annual Cash Budget'!L3</f>
        <v>0</v>
      </c>
      <c r="K3" s="79"/>
      <c r="L3" s="79"/>
      <c r="M3" s="75"/>
      <c r="N3" s="76"/>
      <c r="O3" s="80"/>
      <c r="P3" s="80"/>
      <c r="Q3" s="80"/>
      <c r="R3" s="80"/>
      <c r="S3" s="80"/>
      <c r="T3" s="80"/>
      <c r="U3" s="80"/>
      <c r="V3" s="80"/>
    </row>
    <row r="4" spans="1:43" s="8" customFormat="1" ht="6" customHeight="1">
      <c r="M4" s="21"/>
      <c r="N4" s="21"/>
      <c r="O4" s="21"/>
    </row>
    <row r="5" spans="1:43" ht="29.25" customHeight="1">
      <c r="A5" s="397" t="s">
        <v>126</v>
      </c>
      <c r="B5" s="398"/>
      <c r="C5" s="398"/>
      <c r="D5" s="398"/>
      <c r="E5" s="398"/>
      <c r="F5" s="398"/>
      <c r="G5" s="398"/>
      <c r="H5" s="398"/>
      <c r="I5" s="398"/>
      <c r="J5" s="398"/>
      <c r="K5" s="398"/>
      <c r="L5" s="398"/>
      <c r="M5" s="398"/>
      <c r="N5" s="398"/>
      <c r="O5" s="398"/>
      <c r="P5" s="398"/>
      <c r="Q5" s="398"/>
      <c r="R5" s="398"/>
      <c r="S5" s="398"/>
      <c r="T5" s="398"/>
      <c r="U5" s="398"/>
      <c r="V5" s="398"/>
      <c r="W5" s="152"/>
      <c r="X5" s="152"/>
      <c r="Y5" s="152"/>
      <c r="Z5" s="152"/>
      <c r="AA5" s="152"/>
      <c r="AB5" s="152"/>
      <c r="AC5" s="275"/>
      <c r="AD5" s="275"/>
      <c r="AE5" s="275"/>
      <c r="AF5" s="275"/>
      <c r="AG5" s="275"/>
      <c r="AH5" s="275"/>
      <c r="AI5" s="275"/>
      <c r="AJ5" s="275"/>
      <c r="AK5" s="275"/>
      <c r="AL5" s="275"/>
      <c r="AM5" s="275"/>
      <c r="AN5" s="275"/>
      <c r="AO5" s="275"/>
      <c r="AP5" s="275"/>
      <c r="AQ5" s="275"/>
    </row>
    <row r="6" spans="1:43">
      <c r="A6" s="53" t="s">
        <v>5</v>
      </c>
      <c r="B6" s="54"/>
      <c r="C6" s="51"/>
      <c r="D6" s="51"/>
      <c r="E6" s="51"/>
      <c r="F6" s="51"/>
      <c r="G6" s="52"/>
      <c r="H6" s="400" t="s">
        <v>6</v>
      </c>
      <c r="I6" s="401"/>
      <c r="J6" s="402"/>
      <c r="K6" s="268" t="s">
        <v>37</v>
      </c>
      <c r="L6" s="64" t="s">
        <v>38</v>
      </c>
      <c r="M6" s="64" t="s">
        <v>39</v>
      </c>
      <c r="N6" s="64" t="s">
        <v>40</v>
      </c>
      <c r="O6" s="64" t="s">
        <v>41</v>
      </c>
      <c r="P6" s="64" t="s">
        <v>42</v>
      </c>
      <c r="Q6" s="64" t="s">
        <v>43</v>
      </c>
      <c r="R6" s="65" t="s">
        <v>44</v>
      </c>
      <c r="S6" s="65" t="s">
        <v>45</v>
      </c>
      <c r="T6" s="66" t="s">
        <v>46</v>
      </c>
      <c r="U6" s="65" t="s">
        <v>47</v>
      </c>
      <c r="V6" s="66" t="s">
        <v>48</v>
      </c>
    </row>
    <row r="7" spans="1:43">
      <c r="A7" s="34"/>
      <c r="B7" s="34"/>
      <c r="C7" s="34"/>
      <c r="D7" s="34"/>
      <c r="E7" s="34"/>
      <c r="F7" s="34"/>
      <c r="G7" s="34"/>
      <c r="H7" s="238" t="s">
        <v>49</v>
      </c>
      <c r="I7" s="238" t="s">
        <v>56</v>
      </c>
      <c r="J7" s="238" t="s">
        <v>55</v>
      </c>
      <c r="K7" s="237" t="s">
        <v>56</v>
      </c>
      <c r="L7" s="81" t="s">
        <v>56</v>
      </c>
      <c r="M7" s="81" t="s">
        <v>56</v>
      </c>
      <c r="N7" s="81" t="s">
        <v>56</v>
      </c>
      <c r="O7" s="81" t="s">
        <v>56</v>
      </c>
      <c r="P7" s="81" t="s">
        <v>56</v>
      </c>
      <c r="Q7" s="81" t="s">
        <v>56</v>
      </c>
      <c r="R7" s="82" t="s">
        <v>56</v>
      </c>
      <c r="S7" s="82" t="s">
        <v>56</v>
      </c>
      <c r="T7" s="82" t="s">
        <v>56</v>
      </c>
      <c r="U7" s="82" t="s">
        <v>56</v>
      </c>
      <c r="V7" s="82" t="s">
        <v>56</v>
      </c>
    </row>
    <row r="8" spans="1:43">
      <c r="A8" s="331" t="str">
        <f>' 1 - Annual Cash Budget'!A6</f>
        <v>Salary/wages after tax</v>
      </c>
      <c r="B8" s="329"/>
      <c r="C8" s="329"/>
      <c r="D8" s="329"/>
      <c r="E8" s="329"/>
      <c r="F8" s="329"/>
      <c r="G8" s="330"/>
      <c r="H8" s="287">
        <f>'2 - Planned Monthly Cashflow'!H8</f>
        <v>0</v>
      </c>
      <c r="I8" s="106">
        <f>SUM(K8:V8)</f>
        <v>0</v>
      </c>
      <c r="J8" s="107">
        <f>I8-H8</f>
        <v>0</v>
      </c>
      <c r="K8" s="92">
        <f>'3 - Actual Monthly Cashflow'!I9</f>
        <v>0</v>
      </c>
      <c r="L8" s="92">
        <f>'3 - Actual Monthly Cashflow'!L9</f>
        <v>0</v>
      </c>
      <c r="M8" s="92">
        <f>'3 - Actual Monthly Cashflow'!O9</f>
        <v>0</v>
      </c>
      <c r="N8" s="92">
        <f>'3 - Actual Monthly Cashflow'!R9</f>
        <v>0</v>
      </c>
      <c r="O8" s="92">
        <f>'3 - Actual Monthly Cashflow'!U9</f>
        <v>0</v>
      </c>
      <c r="P8" s="92">
        <f>'3 - Actual Monthly Cashflow'!X9</f>
        <v>0</v>
      </c>
      <c r="Q8" s="92">
        <f>'3 - Actual Monthly Cashflow'!AA9</f>
        <v>0</v>
      </c>
      <c r="R8" s="92">
        <f>'3 - Actual Monthly Cashflow'!AD9</f>
        <v>0</v>
      </c>
      <c r="S8" s="92">
        <f>'3 - Actual Monthly Cashflow'!AG9</f>
        <v>0</v>
      </c>
      <c r="T8" s="92">
        <f>'3 - Actual Monthly Cashflow'!AJ9</f>
        <v>0</v>
      </c>
      <c r="U8" s="92">
        <f>'3 - Actual Monthly Cashflow'!AM9</f>
        <v>0</v>
      </c>
      <c r="V8" s="92">
        <f>'3 - Actual Monthly Cashflow'!AP9</f>
        <v>0</v>
      </c>
    </row>
    <row r="9" spans="1:43">
      <c r="A9" s="331" t="str">
        <f>' 1 - Annual Cash Budget'!A7</f>
        <v>Salary/wages after tax for partner</v>
      </c>
      <c r="B9" s="329"/>
      <c r="C9" s="329"/>
      <c r="D9" s="329"/>
      <c r="E9" s="329"/>
      <c r="F9" s="329"/>
      <c r="G9" s="330"/>
      <c r="H9" s="287">
        <f>'2 - Planned Monthly Cashflow'!H9</f>
        <v>0</v>
      </c>
      <c r="I9" s="106">
        <f t="shared" ref="I9:I15" si="0">SUM(K9:V9)</f>
        <v>0</v>
      </c>
      <c r="J9" s="107">
        <f t="shared" ref="J9:J14" si="1">I9-H9</f>
        <v>0</v>
      </c>
      <c r="K9" s="92">
        <f>'3 - Actual Monthly Cashflow'!I10</f>
        <v>0</v>
      </c>
      <c r="L9" s="92">
        <f>'3 - Actual Monthly Cashflow'!L10</f>
        <v>0</v>
      </c>
      <c r="M9" s="92">
        <f>'3 - Actual Monthly Cashflow'!O10</f>
        <v>0</v>
      </c>
      <c r="N9" s="92">
        <f>'3 - Actual Monthly Cashflow'!R10</f>
        <v>0</v>
      </c>
      <c r="O9" s="92">
        <f>'3 - Actual Monthly Cashflow'!U10</f>
        <v>0</v>
      </c>
      <c r="P9" s="92">
        <f>'3 - Actual Monthly Cashflow'!X10</f>
        <v>0</v>
      </c>
      <c r="Q9" s="92">
        <f>'3 - Actual Monthly Cashflow'!AA10</f>
        <v>0</v>
      </c>
      <c r="R9" s="92">
        <f>'3 - Actual Monthly Cashflow'!AD10</f>
        <v>0</v>
      </c>
      <c r="S9" s="92">
        <f>'3 - Actual Monthly Cashflow'!AG10</f>
        <v>0</v>
      </c>
      <c r="T9" s="92">
        <f>'3 - Actual Monthly Cashflow'!AJ10</f>
        <v>0</v>
      </c>
      <c r="U9" s="92">
        <f>'3 - Actual Monthly Cashflow'!AM10</f>
        <v>0</v>
      </c>
      <c r="V9" s="92">
        <f>'3 - Actual Monthly Cashflow'!AP10</f>
        <v>0</v>
      </c>
    </row>
    <row r="10" spans="1:43">
      <c r="A10" s="331" t="str">
        <f>' 1 - Annual Cash Budget'!A8</f>
        <v>Income from investments e.g. interest, dividends</v>
      </c>
      <c r="B10" s="329"/>
      <c r="C10" s="329"/>
      <c r="D10" s="329"/>
      <c r="E10" s="329"/>
      <c r="F10" s="329"/>
      <c r="G10" s="330"/>
      <c r="H10" s="287">
        <f>'2 - Planned Monthly Cashflow'!H10</f>
        <v>0</v>
      </c>
      <c r="I10" s="106">
        <f t="shared" si="0"/>
        <v>0</v>
      </c>
      <c r="J10" s="107">
        <f t="shared" si="1"/>
        <v>0</v>
      </c>
      <c r="K10" s="92">
        <f>'3 - Actual Monthly Cashflow'!I11</f>
        <v>0</v>
      </c>
      <c r="L10" s="92">
        <f>'3 - Actual Monthly Cashflow'!L11</f>
        <v>0</v>
      </c>
      <c r="M10" s="92">
        <f>'3 - Actual Monthly Cashflow'!O11</f>
        <v>0</v>
      </c>
      <c r="N10" s="92">
        <f>'3 - Actual Monthly Cashflow'!R11</f>
        <v>0</v>
      </c>
      <c r="O10" s="92">
        <f>'3 - Actual Monthly Cashflow'!U11</f>
        <v>0</v>
      </c>
      <c r="P10" s="92">
        <f>'3 - Actual Monthly Cashflow'!X11</f>
        <v>0</v>
      </c>
      <c r="Q10" s="92">
        <f>'3 - Actual Monthly Cashflow'!AA11</f>
        <v>0</v>
      </c>
      <c r="R10" s="92">
        <f>'3 - Actual Monthly Cashflow'!AD11</f>
        <v>0</v>
      </c>
      <c r="S10" s="92">
        <f>'3 - Actual Monthly Cashflow'!AG11</f>
        <v>0</v>
      </c>
      <c r="T10" s="92">
        <f>'3 - Actual Monthly Cashflow'!AJ11</f>
        <v>0</v>
      </c>
      <c r="U10" s="92">
        <f>'3 - Actual Monthly Cashflow'!AM11</f>
        <v>0</v>
      </c>
      <c r="V10" s="92">
        <f>'3 - Actual Monthly Cashflow'!AP11</f>
        <v>0</v>
      </c>
    </row>
    <row r="11" spans="1:43">
      <c r="A11" s="331" t="str">
        <f>' 1 - Annual Cash Budget'!A9</f>
        <v>Other income e.g. stock sales, lease cows</v>
      </c>
      <c r="B11" s="329"/>
      <c r="C11" s="329"/>
      <c r="D11" s="329"/>
      <c r="E11" s="329"/>
      <c r="F11" s="329"/>
      <c r="G11" s="330"/>
      <c r="H11" s="287">
        <f>'2 - Planned Monthly Cashflow'!H11</f>
        <v>0</v>
      </c>
      <c r="I11" s="106">
        <f t="shared" si="0"/>
        <v>0</v>
      </c>
      <c r="J11" s="107">
        <f t="shared" si="1"/>
        <v>0</v>
      </c>
      <c r="K11" s="92">
        <f>'3 - Actual Monthly Cashflow'!I12</f>
        <v>0</v>
      </c>
      <c r="L11" s="92">
        <f>'3 - Actual Monthly Cashflow'!L12</f>
        <v>0</v>
      </c>
      <c r="M11" s="92">
        <f>'3 - Actual Monthly Cashflow'!O12</f>
        <v>0</v>
      </c>
      <c r="N11" s="92">
        <f>'3 - Actual Monthly Cashflow'!R12</f>
        <v>0</v>
      </c>
      <c r="O11" s="92">
        <f>'3 - Actual Monthly Cashflow'!U12</f>
        <v>0</v>
      </c>
      <c r="P11" s="92">
        <f>'3 - Actual Monthly Cashflow'!X12</f>
        <v>0</v>
      </c>
      <c r="Q11" s="92">
        <f>'3 - Actual Monthly Cashflow'!AA12</f>
        <v>0</v>
      </c>
      <c r="R11" s="92">
        <f>'3 - Actual Monthly Cashflow'!AD12</f>
        <v>0</v>
      </c>
      <c r="S11" s="92">
        <f>'3 - Actual Monthly Cashflow'!AG12</f>
        <v>0</v>
      </c>
      <c r="T11" s="92">
        <f>'3 - Actual Monthly Cashflow'!AJ12</f>
        <v>0</v>
      </c>
      <c r="U11" s="92">
        <f>'3 - Actual Monthly Cashflow'!AM12</f>
        <v>0</v>
      </c>
      <c r="V11" s="92">
        <f>'3 - Actual Monthly Cashflow'!AP12</f>
        <v>0</v>
      </c>
    </row>
    <row r="12" spans="1:43">
      <c r="A12" s="331" t="str">
        <f>' 1 - Annual Cash Budget'!A10</f>
        <v>Working for Families, Child Support, Benefits</v>
      </c>
      <c r="B12" s="329"/>
      <c r="C12" s="329"/>
      <c r="D12" s="329"/>
      <c r="E12" s="329"/>
      <c r="F12" s="329"/>
      <c r="G12" s="330"/>
      <c r="H12" s="287">
        <f>'2 - Planned Monthly Cashflow'!H12</f>
        <v>0</v>
      </c>
      <c r="I12" s="106">
        <f t="shared" si="0"/>
        <v>0</v>
      </c>
      <c r="J12" s="107">
        <f t="shared" si="1"/>
        <v>0</v>
      </c>
      <c r="K12" s="92">
        <f>'3 - Actual Monthly Cashflow'!I13</f>
        <v>0</v>
      </c>
      <c r="L12" s="92">
        <f>'3 - Actual Monthly Cashflow'!L13</f>
        <v>0</v>
      </c>
      <c r="M12" s="92">
        <f>'3 - Actual Monthly Cashflow'!O13</f>
        <v>0</v>
      </c>
      <c r="N12" s="92">
        <f>'3 - Actual Monthly Cashflow'!R13</f>
        <v>0</v>
      </c>
      <c r="O12" s="92">
        <f>'3 - Actual Monthly Cashflow'!U13</f>
        <v>0</v>
      </c>
      <c r="P12" s="92">
        <f>'3 - Actual Monthly Cashflow'!X13</f>
        <v>0</v>
      </c>
      <c r="Q12" s="92">
        <f>'3 - Actual Monthly Cashflow'!AA13</f>
        <v>0</v>
      </c>
      <c r="R12" s="92">
        <f>'3 - Actual Monthly Cashflow'!AD13</f>
        <v>0</v>
      </c>
      <c r="S12" s="92">
        <f>'3 - Actual Monthly Cashflow'!AG13</f>
        <v>0</v>
      </c>
      <c r="T12" s="92">
        <f>'3 - Actual Monthly Cashflow'!AJ13</f>
        <v>0</v>
      </c>
      <c r="U12" s="92">
        <f>'3 - Actual Monthly Cashflow'!AM13</f>
        <v>0</v>
      </c>
      <c r="V12" s="92">
        <f>'3 - Actual Monthly Cashflow'!AP13</f>
        <v>0</v>
      </c>
    </row>
    <row r="13" spans="1:43">
      <c r="A13" s="331" t="str">
        <f>' 1 - Annual Cash Budget'!A11</f>
        <v>Other</v>
      </c>
      <c r="B13" s="329"/>
      <c r="C13" s="329"/>
      <c r="D13" s="329"/>
      <c r="E13" s="329"/>
      <c r="F13" s="329"/>
      <c r="G13" s="330"/>
      <c r="H13" s="287">
        <f>'2 - Planned Monthly Cashflow'!H13</f>
        <v>0</v>
      </c>
      <c r="I13" s="106">
        <f t="shared" si="0"/>
        <v>0</v>
      </c>
      <c r="J13" s="107">
        <f t="shared" si="1"/>
        <v>0</v>
      </c>
      <c r="K13" s="92">
        <f>'3 - Actual Monthly Cashflow'!I14</f>
        <v>0</v>
      </c>
      <c r="L13" s="92">
        <f>'3 - Actual Monthly Cashflow'!L14</f>
        <v>0</v>
      </c>
      <c r="M13" s="92">
        <f>'3 - Actual Monthly Cashflow'!O14</f>
        <v>0</v>
      </c>
      <c r="N13" s="92">
        <f>'3 - Actual Monthly Cashflow'!R14</f>
        <v>0</v>
      </c>
      <c r="O13" s="92">
        <f>'3 - Actual Monthly Cashflow'!U14</f>
        <v>0</v>
      </c>
      <c r="P13" s="92">
        <f>'3 - Actual Monthly Cashflow'!X14</f>
        <v>0</v>
      </c>
      <c r="Q13" s="92">
        <f>'3 - Actual Monthly Cashflow'!AA14</f>
        <v>0</v>
      </c>
      <c r="R13" s="92">
        <f>'3 - Actual Monthly Cashflow'!AD14</f>
        <v>0</v>
      </c>
      <c r="S13" s="92">
        <f>'3 - Actual Monthly Cashflow'!AG14</f>
        <v>0</v>
      </c>
      <c r="T13" s="92">
        <f>'3 - Actual Monthly Cashflow'!AJ14</f>
        <v>0</v>
      </c>
      <c r="U13" s="92">
        <f>'3 - Actual Monthly Cashflow'!AM14</f>
        <v>0</v>
      </c>
      <c r="V13" s="92">
        <f>'3 - Actual Monthly Cashflow'!AP14</f>
        <v>0</v>
      </c>
    </row>
    <row r="14" spans="1:43">
      <c r="A14" s="331" t="str">
        <f>' 1 - Annual Cash Budget'!A12</f>
        <v>Other</v>
      </c>
      <c r="B14" s="329"/>
      <c r="C14" s="329"/>
      <c r="D14" s="329"/>
      <c r="E14" s="329"/>
      <c r="F14" s="329"/>
      <c r="G14" s="330"/>
      <c r="H14" s="287">
        <f>'2 - Planned Monthly Cashflow'!H14</f>
        <v>0</v>
      </c>
      <c r="I14" s="106">
        <f t="shared" si="0"/>
        <v>0</v>
      </c>
      <c r="J14" s="107">
        <f t="shared" si="1"/>
        <v>0</v>
      </c>
      <c r="K14" s="92">
        <f>'3 - Actual Monthly Cashflow'!I15</f>
        <v>0</v>
      </c>
      <c r="L14" s="92">
        <f>'3 - Actual Monthly Cashflow'!L15</f>
        <v>0</v>
      </c>
      <c r="M14" s="92">
        <f>'3 - Actual Monthly Cashflow'!O15</f>
        <v>0</v>
      </c>
      <c r="N14" s="92">
        <f>'3 - Actual Monthly Cashflow'!R15</f>
        <v>0</v>
      </c>
      <c r="O14" s="92">
        <f>'3 - Actual Monthly Cashflow'!U15</f>
        <v>0</v>
      </c>
      <c r="P14" s="92">
        <f>'3 - Actual Monthly Cashflow'!X15</f>
        <v>0</v>
      </c>
      <c r="Q14" s="92">
        <f>'3 - Actual Monthly Cashflow'!AA15</f>
        <v>0</v>
      </c>
      <c r="R14" s="92">
        <f>'3 - Actual Monthly Cashflow'!AD15</f>
        <v>0</v>
      </c>
      <c r="S14" s="92">
        <f>'3 - Actual Monthly Cashflow'!AG15</f>
        <v>0</v>
      </c>
      <c r="T14" s="92">
        <f>'3 - Actual Monthly Cashflow'!AJ15</f>
        <v>0</v>
      </c>
      <c r="U14" s="92">
        <f>'3 - Actual Monthly Cashflow'!AM15</f>
        <v>0</v>
      </c>
      <c r="V14" s="92">
        <f>'3 - Actual Monthly Cashflow'!AP15</f>
        <v>0</v>
      </c>
    </row>
    <row r="15" spans="1:43">
      <c r="A15" s="356" t="str">
        <f>' 1 - Annual Cash Budget'!A13</f>
        <v>Total Income</v>
      </c>
      <c r="B15" s="357"/>
      <c r="C15" s="357"/>
      <c r="D15" s="357"/>
      <c r="E15" s="357"/>
      <c r="F15" s="357"/>
      <c r="G15" s="358"/>
      <c r="H15" s="93">
        <f>'2 - Planned Monthly Cashflow'!H15</f>
        <v>0</v>
      </c>
      <c r="I15" s="94">
        <f t="shared" si="0"/>
        <v>0</v>
      </c>
      <c r="J15" s="95">
        <f>I14-H14</f>
        <v>0</v>
      </c>
      <c r="K15" s="96">
        <f>'3 - Actual Monthly Cashflow'!I16</f>
        <v>0</v>
      </c>
      <c r="L15" s="96">
        <f>'3 - Actual Monthly Cashflow'!L16</f>
        <v>0</v>
      </c>
      <c r="M15" s="96">
        <f>'3 - Actual Monthly Cashflow'!O16</f>
        <v>0</v>
      </c>
      <c r="N15" s="96">
        <f>'3 - Actual Monthly Cashflow'!R16</f>
        <v>0</v>
      </c>
      <c r="O15" s="96">
        <f>'3 - Actual Monthly Cashflow'!U16</f>
        <v>0</v>
      </c>
      <c r="P15" s="96">
        <f>'3 - Actual Monthly Cashflow'!X16</f>
        <v>0</v>
      </c>
      <c r="Q15" s="96">
        <f>'3 - Actual Monthly Cashflow'!AA16</f>
        <v>0</v>
      </c>
      <c r="R15" s="96">
        <f>'3 - Actual Monthly Cashflow'!AD16</f>
        <v>0</v>
      </c>
      <c r="S15" s="135">
        <f>'3 - Actual Monthly Cashflow'!AG16</f>
        <v>0</v>
      </c>
      <c r="T15" s="96">
        <f>'3 - Actual Monthly Cashflow'!AJ16</f>
        <v>0</v>
      </c>
      <c r="U15" s="96">
        <f>'3 - Actual Monthly Cashflow'!AM16</f>
        <v>0</v>
      </c>
      <c r="V15" s="96">
        <f>'3 - Actual Monthly Cashflow'!AP16</f>
        <v>0</v>
      </c>
    </row>
    <row r="16" spans="1:43" ht="29.25" customHeight="1">
      <c r="A16" s="397" t="s">
        <v>127</v>
      </c>
      <c r="B16" s="398"/>
      <c r="C16" s="398"/>
      <c r="D16" s="398"/>
      <c r="E16" s="398"/>
      <c r="F16" s="398"/>
      <c r="G16" s="398"/>
      <c r="H16" s="398"/>
      <c r="I16" s="398"/>
      <c r="J16" s="398"/>
      <c r="K16" s="398"/>
      <c r="L16" s="398"/>
      <c r="M16" s="398"/>
      <c r="N16" s="398"/>
      <c r="O16" s="398"/>
      <c r="P16" s="398"/>
      <c r="Q16" s="398"/>
      <c r="R16" s="398"/>
      <c r="S16" s="398"/>
      <c r="T16" s="398"/>
      <c r="U16" s="398"/>
      <c r="V16" s="398"/>
      <c r="W16" s="152"/>
      <c r="X16" s="152"/>
      <c r="Y16" s="152"/>
      <c r="Z16" s="152"/>
      <c r="AA16" s="152"/>
      <c r="AB16" s="152"/>
      <c r="AC16" s="275"/>
      <c r="AD16" s="275"/>
      <c r="AE16" s="275"/>
      <c r="AF16" s="275"/>
      <c r="AG16" s="275"/>
      <c r="AH16" s="275"/>
      <c r="AI16" s="275"/>
      <c r="AJ16" s="275"/>
      <c r="AK16" s="275"/>
      <c r="AL16" s="275"/>
      <c r="AM16" s="275"/>
      <c r="AN16" s="275"/>
      <c r="AO16" s="275"/>
      <c r="AP16" s="275"/>
      <c r="AQ16" s="275"/>
    </row>
    <row r="17" spans="1:22" s="8" customFormat="1" ht="6" customHeight="1">
      <c r="A17" s="406"/>
      <c r="B17" s="407"/>
      <c r="C17" s="407"/>
      <c r="D17" s="407"/>
      <c r="E17" s="407"/>
      <c r="F17" s="407"/>
      <c r="G17" s="408"/>
      <c r="H17" s="39"/>
      <c r="I17" s="40"/>
      <c r="J17" s="40"/>
      <c r="K17" s="38"/>
      <c r="L17" s="38"/>
      <c r="M17" s="38"/>
      <c r="N17" s="38"/>
      <c r="O17" s="38"/>
      <c r="P17" s="38"/>
      <c r="Q17" s="38"/>
      <c r="R17" s="38"/>
      <c r="S17" s="38"/>
      <c r="T17" s="38"/>
      <c r="U17" s="38"/>
      <c r="V17" s="38"/>
    </row>
    <row r="18" spans="1:22">
      <c r="A18" s="403" t="str">
        <f>' 1 - Annual Cash Budget'!A16</f>
        <v>My Expenses</v>
      </c>
      <c r="B18" s="404"/>
      <c r="C18" s="404"/>
      <c r="D18" s="404"/>
      <c r="E18" s="404"/>
      <c r="F18" s="404"/>
      <c r="G18" s="405"/>
      <c r="H18" s="409" t="s">
        <v>35</v>
      </c>
      <c r="I18" s="410"/>
      <c r="J18" s="410"/>
      <c r="K18" s="67"/>
      <c r="L18" s="67"/>
      <c r="M18" s="67"/>
      <c r="N18" s="67"/>
      <c r="O18" s="67"/>
      <c r="P18" s="67"/>
      <c r="Q18" s="67"/>
      <c r="R18" s="67"/>
      <c r="S18" s="67"/>
      <c r="T18" s="67"/>
      <c r="U18" s="67"/>
      <c r="V18" s="67"/>
    </row>
    <row r="19" spans="1:22">
      <c r="A19" s="331" t="str">
        <f>' 1 - Annual Cash Budget'!A17</f>
        <v>House rental or rates, home maintenance &amp; repair</v>
      </c>
      <c r="B19" s="329"/>
      <c r="C19" s="329"/>
      <c r="D19" s="329"/>
      <c r="E19" s="329"/>
      <c r="F19" s="329"/>
      <c r="G19" s="330"/>
      <c r="H19" s="288">
        <f>'2 - Planned Monthly Cashflow'!H20</f>
        <v>0</v>
      </c>
      <c r="I19" s="108">
        <f t="shared" ref="I19:I45" si="2">SUM(K19:V19)</f>
        <v>0</v>
      </c>
      <c r="J19" s="109">
        <f>H19-I19</f>
        <v>0</v>
      </c>
      <c r="K19" s="92">
        <f>'3 - Actual Monthly Cashflow'!I21</f>
        <v>0</v>
      </c>
      <c r="L19" s="92">
        <f>'3 - Actual Monthly Cashflow'!L21</f>
        <v>0</v>
      </c>
      <c r="M19" s="92">
        <f>'3 - Actual Monthly Cashflow'!O21</f>
        <v>0</v>
      </c>
      <c r="N19" s="92">
        <f>'3 - Actual Monthly Cashflow'!R21</f>
        <v>0</v>
      </c>
      <c r="O19" s="92">
        <f>'3 - Actual Monthly Cashflow'!U21</f>
        <v>0</v>
      </c>
      <c r="P19" s="92">
        <f>'3 - Actual Monthly Cashflow'!X21</f>
        <v>0</v>
      </c>
      <c r="Q19" s="92">
        <f>'3 - Actual Monthly Cashflow'!AA21</f>
        <v>0</v>
      </c>
      <c r="R19" s="92">
        <f>'3 - Actual Monthly Cashflow'!AD21</f>
        <v>0</v>
      </c>
      <c r="S19" s="92">
        <f>'3 - Actual Monthly Cashflow'!AG21</f>
        <v>0</v>
      </c>
      <c r="T19" s="92">
        <f>'3 - Actual Monthly Cashflow'!AJ21</f>
        <v>0</v>
      </c>
      <c r="U19" s="92">
        <f>'3 - Actual Monthly Cashflow'!AM21</f>
        <v>0</v>
      </c>
      <c r="V19" s="92">
        <f>'3 - Actual Monthly Cashflow'!AP21</f>
        <v>0</v>
      </c>
    </row>
    <row r="20" spans="1:22">
      <c r="A20" s="331" t="str">
        <f>' 1 - Annual Cash Budget'!A18</f>
        <v>Food - groceries</v>
      </c>
      <c r="B20" s="329"/>
      <c r="C20" s="329"/>
      <c r="D20" s="329"/>
      <c r="E20" s="329"/>
      <c r="F20" s="329"/>
      <c r="G20" s="330"/>
      <c r="H20" s="288">
        <f>'2 - Planned Monthly Cashflow'!H21</f>
        <v>0</v>
      </c>
      <c r="I20" s="108">
        <f t="shared" si="2"/>
        <v>0</v>
      </c>
      <c r="J20" s="109">
        <f t="shared" ref="J20:J44" si="3">H20-I20</f>
        <v>0</v>
      </c>
      <c r="K20" s="92">
        <f>'3 - Actual Monthly Cashflow'!I22</f>
        <v>0</v>
      </c>
      <c r="L20" s="92">
        <f>'3 - Actual Monthly Cashflow'!L22</f>
        <v>0</v>
      </c>
      <c r="M20" s="92">
        <f>'3 - Actual Monthly Cashflow'!O22</f>
        <v>0</v>
      </c>
      <c r="N20" s="92">
        <f>'3 - Actual Monthly Cashflow'!R22</f>
        <v>0</v>
      </c>
      <c r="O20" s="92">
        <f>'3 - Actual Monthly Cashflow'!U22</f>
        <v>0</v>
      </c>
      <c r="P20" s="92">
        <f>'3 - Actual Monthly Cashflow'!X22</f>
        <v>0</v>
      </c>
      <c r="Q20" s="92">
        <f>'3 - Actual Monthly Cashflow'!AA22</f>
        <v>0</v>
      </c>
      <c r="R20" s="92">
        <f>'3 - Actual Monthly Cashflow'!AD22</f>
        <v>0</v>
      </c>
      <c r="S20" s="92">
        <f>'3 - Actual Monthly Cashflow'!AG22</f>
        <v>0</v>
      </c>
      <c r="T20" s="92">
        <f>'3 - Actual Monthly Cashflow'!AJ22</f>
        <v>0</v>
      </c>
      <c r="U20" s="92">
        <f>'3 - Actual Monthly Cashflow'!AM22</f>
        <v>0</v>
      </c>
      <c r="V20" s="92">
        <f>'3 - Actual Monthly Cashflow'!AP22</f>
        <v>0</v>
      </c>
    </row>
    <row r="21" spans="1:22">
      <c r="A21" s="331" t="str">
        <f>' 1 - Annual Cash Budget'!A19</f>
        <v>Food and drink - dining out, takeaways, drink</v>
      </c>
      <c r="B21" s="329"/>
      <c r="C21" s="329"/>
      <c r="D21" s="329"/>
      <c r="E21" s="329"/>
      <c r="F21" s="329"/>
      <c r="G21" s="330"/>
      <c r="H21" s="288">
        <f>'2 - Planned Monthly Cashflow'!H22</f>
        <v>0</v>
      </c>
      <c r="I21" s="108">
        <f t="shared" si="2"/>
        <v>0</v>
      </c>
      <c r="J21" s="109">
        <f t="shared" si="3"/>
        <v>0</v>
      </c>
      <c r="K21" s="92">
        <f>'3 - Actual Monthly Cashflow'!I23</f>
        <v>0</v>
      </c>
      <c r="L21" s="92">
        <f>'3 - Actual Monthly Cashflow'!L23</f>
        <v>0</v>
      </c>
      <c r="M21" s="92">
        <f>'3 - Actual Monthly Cashflow'!O23</f>
        <v>0</v>
      </c>
      <c r="N21" s="92">
        <f>'3 - Actual Monthly Cashflow'!R23</f>
        <v>0</v>
      </c>
      <c r="O21" s="92">
        <f>'3 - Actual Monthly Cashflow'!U23</f>
        <v>0</v>
      </c>
      <c r="P21" s="92">
        <f>'3 - Actual Monthly Cashflow'!X23</f>
        <v>0</v>
      </c>
      <c r="Q21" s="92">
        <f>'3 - Actual Monthly Cashflow'!AA23</f>
        <v>0</v>
      </c>
      <c r="R21" s="92">
        <f>'3 - Actual Monthly Cashflow'!AD23</f>
        <v>0</v>
      </c>
      <c r="S21" s="92">
        <f>'3 - Actual Monthly Cashflow'!AG23</f>
        <v>0</v>
      </c>
      <c r="T21" s="92">
        <f>'3 - Actual Monthly Cashflow'!AJ23</f>
        <v>0</v>
      </c>
      <c r="U21" s="92">
        <f>'3 - Actual Monthly Cashflow'!AM23</f>
        <v>0</v>
      </c>
      <c r="V21" s="92">
        <f>'3 - Actual Monthly Cashflow'!AP23</f>
        <v>0</v>
      </c>
    </row>
    <row r="22" spans="1:22">
      <c r="A22" s="331" t="str">
        <f>' 1 - Annual Cash Budget'!A20</f>
        <v>Electricity, gas</v>
      </c>
      <c r="B22" s="329"/>
      <c r="C22" s="329"/>
      <c r="D22" s="329"/>
      <c r="E22" s="329"/>
      <c r="F22" s="329"/>
      <c r="G22" s="330"/>
      <c r="H22" s="288">
        <f>'2 - Planned Monthly Cashflow'!H23</f>
        <v>0</v>
      </c>
      <c r="I22" s="108">
        <f t="shared" si="2"/>
        <v>0</v>
      </c>
      <c r="J22" s="109">
        <f t="shared" si="3"/>
        <v>0</v>
      </c>
      <c r="K22" s="92">
        <f>'3 - Actual Monthly Cashflow'!I24</f>
        <v>0</v>
      </c>
      <c r="L22" s="92">
        <f>'3 - Actual Monthly Cashflow'!L24</f>
        <v>0</v>
      </c>
      <c r="M22" s="92">
        <f>'3 - Actual Monthly Cashflow'!O24</f>
        <v>0</v>
      </c>
      <c r="N22" s="92">
        <f>'3 - Actual Monthly Cashflow'!R24</f>
        <v>0</v>
      </c>
      <c r="O22" s="92">
        <f>'3 - Actual Monthly Cashflow'!U24</f>
        <v>0</v>
      </c>
      <c r="P22" s="92">
        <f>'3 - Actual Monthly Cashflow'!X24</f>
        <v>0</v>
      </c>
      <c r="Q22" s="92">
        <f>'3 - Actual Monthly Cashflow'!AA24</f>
        <v>0</v>
      </c>
      <c r="R22" s="92">
        <f>'3 - Actual Monthly Cashflow'!AD24</f>
        <v>0</v>
      </c>
      <c r="S22" s="92">
        <f>'3 - Actual Monthly Cashflow'!AG24</f>
        <v>0</v>
      </c>
      <c r="T22" s="92">
        <f>'3 - Actual Monthly Cashflow'!AJ24</f>
        <v>0</v>
      </c>
      <c r="U22" s="92">
        <f>'3 - Actual Monthly Cashflow'!AM24</f>
        <v>0</v>
      </c>
      <c r="V22" s="92">
        <f>'3 - Actual Monthly Cashflow'!AP24</f>
        <v>0</v>
      </c>
    </row>
    <row r="23" spans="1:22">
      <c r="A23" s="331" t="str">
        <f>' 1 - Annual Cash Budget'!A21</f>
        <v>Telephone, mobile phone, internet, TV, sky</v>
      </c>
      <c r="B23" s="329"/>
      <c r="C23" s="329"/>
      <c r="D23" s="329"/>
      <c r="E23" s="329"/>
      <c r="F23" s="329"/>
      <c r="G23" s="330"/>
      <c r="H23" s="288">
        <f>'2 - Planned Monthly Cashflow'!H24</f>
        <v>0</v>
      </c>
      <c r="I23" s="108">
        <f t="shared" si="2"/>
        <v>0</v>
      </c>
      <c r="J23" s="109">
        <f t="shared" si="3"/>
        <v>0</v>
      </c>
      <c r="K23" s="92">
        <f>'3 - Actual Monthly Cashflow'!I25</f>
        <v>0</v>
      </c>
      <c r="L23" s="92">
        <f>'3 - Actual Monthly Cashflow'!L25</f>
        <v>0</v>
      </c>
      <c r="M23" s="92">
        <f>'3 - Actual Monthly Cashflow'!O25</f>
        <v>0</v>
      </c>
      <c r="N23" s="92">
        <f>'3 - Actual Monthly Cashflow'!R25</f>
        <v>0</v>
      </c>
      <c r="O23" s="92">
        <f>'3 - Actual Monthly Cashflow'!U25</f>
        <v>0</v>
      </c>
      <c r="P23" s="92">
        <f>'3 - Actual Monthly Cashflow'!X25</f>
        <v>0</v>
      </c>
      <c r="Q23" s="92">
        <f>'3 - Actual Monthly Cashflow'!AA25</f>
        <v>0</v>
      </c>
      <c r="R23" s="92">
        <f>'3 - Actual Monthly Cashflow'!AD25</f>
        <v>0</v>
      </c>
      <c r="S23" s="92">
        <f>'3 - Actual Monthly Cashflow'!AG25</f>
        <v>0</v>
      </c>
      <c r="T23" s="92">
        <f>'3 - Actual Monthly Cashflow'!AJ25</f>
        <v>0</v>
      </c>
      <c r="U23" s="92">
        <f>'3 - Actual Monthly Cashflow'!AM25</f>
        <v>0</v>
      </c>
      <c r="V23" s="92">
        <f>'3 - Actual Monthly Cashflow'!AP25</f>
        <v>0</v>
      </c>
    </row>
    <row r="24" spans="1:22">
      <c r="A24" s="331" t="str">
        <f>' 1 - Annual Cash Budget'!A22</f>
        <v>Clothes, shoes, farm gear</v>
      </c>
      <c r="B24" s="329"/>
      <c r="C24" s="329"/>
      <c r="D24" s="329"/>
      <c r="E24" s="329"/>
      <c r="F24" s="329"/>
      <c r="G24" s="330"/>
      <c r="H24" s="288">
        <f>'2 - Planned Monthly Cashflow'!H25</f>
        <v>0</v>
      </c>
      <c r="I24" s="108">
        <f t="shared" si="2"/>
        <v>0</v>
      </c>
      <c r="J24" s="109">
        <f t="shared" si="3"/>
        <v>0</v>
      </c>
      <c r="K24" s="92">
        <f>'3 - Actual Monthly Cashflow'!I26</f>
        <v>0</v>
      </c>
      <c r="L24" s="92">
        <f>'3 - Actual Monthly Cashflow'!L26</f>
        <v>0</v>
      </c>
      <c r="M24" s="92">
        <f>'3 - Actual Monthly Cashflow'!O26</f>
        <v>0</v>
      </c>
      <c r="N24" s="92">
        <f>'3 - Actual Monthly Cashflow'!R26</f>
        <v>0</v>
      </c>
      <c r="O24" s="92">
        <f>'3 - Actual Monthly Cashflow'!U26</f>
        <v>0</v>
      </c>
      <c r="P24" s="92">
        <f>'3 - Actual Monthly Cashflow'!X26</f>
        <v>0</v>
      </c>
      <c r="Q24" s="92">
        <f>'3 - Actual Monthly Cashflow'!AA26</f>
        <v>0</v>
      </c>
      <c r="R24" s="92">
        <f>'3 - Actual Monthly Cashflow'!AD26</f>
        <v>0</v>
      </c>
      <c r="S24" s="92">
        <f>'3 - Actual Monthly Cashflow'!AG26</f>
        <v>0</v>
      </c>
      <c r="T24" s="92">
        <f>'3 - Actual Monthly Cashflow'!AJ26</f>
        <v>0</v>
      </c>
      <c r="U24" s="92">
        <f>'3 - Actual Monthly Cashflow'!AM26</f>
        <v>0</v>
      </c>
      <c r="V24" s="92">
        <f>'3 - Actual Monthly Cashflow'!AP26</f>
        <v>0</v>
      </c>
    </row>
    <row r="25" spans="1:22">
      <c r="A25" s="331" t="str">
        <f>' 1 - Annual Cash Budget'!A23</f>
        <v>Hair and beauty</v>
      </c>
      <c r="B25" s="329"/>
      <c r="C25" s="329"/>
      <c r="D25" s="329"/>
      <c r="E25" s="329"/>
      <c r="F25" s="329"/>
      <c r="G25" s="330"/>
      <c r="H25" s="288">
        <f>'2 - Planned Monthly Cashflow'!H26</f>
        <v>0</v>
      </c>
      <c r="I25" s="108">
        <f t="shared" si="2"/>
        <v>0</v>
      </c>
      <c r="J25" s="109">
        <f t="shared" si="3"/>
        <v>0</v>
      </c>
      <c r="K25" s="92">
        <f>'3 - Actual Monthly Cashflow'!I27</f>
        <v>0</v>
      </c>
      <c r="L25" s="92">
        <f>'3 - Actual Monthly Cashflow'!L27</f>
        <v>0</v>
      </c>
      <c r="M25" s="92">
        <f>'3 - Actual Monthly Cashflow'!O27</f>
        <v>0</v>
      </c>
      <c r="N25" s="92">
        <f>'3 - Actual Monthly Cashflow'!R27</f>
        <v>0</v>
      </c>
      <c r="O25" s="92">
        <f>'3 - Actual Monthly Cashflow'!U27</f>
        <v>0</v>
      </c>
      <c r="P25" s="92">
        <f>'3 - Actual Monthly Cashflow'!X27</f>
        <v>0</v>
      </c>
      <c r="Q25" s="92">
        <f>'3 - Actual Monthly Cashflow'!AA27</f>
        <v>0</v>
      </c>
      <c r="R25" s="92">
        <f>'3 - Actual Monthly Cashflow'!AD27</f>
        <v>0</v>
      </c>
      <c r="S25" s="92">
        <f>'3 - Actual Monthly Cashflow'!AG27</f>
        <v>0</v>
      </c>
      <c r="T25" s="92">
        <f>'3 - Actual Monthly Cashflow'!AJ27</f>
        <v>0</v>
      </c>
      <c r="U25" s="92">
        <f>'3 - Actual Monthly Cashflow'!AM27</f>
        <v>0</v>
      </c>
      <c r="V25" s="92">
        <f>'3 - Actual Monthly Cashflow'!AP27</f>
        <v>0</v>
      </c>
    </row>
    <row r="26" spans="1:22">
      <c r="A26" s="331" t="str">
        <f>' 1 - Annual Cash Budget'!A24</f>
        <v>Vehicle - car, bike – petrol, maintenance</v>
      </c>
      <c r="B26" s="329"/>
      <c r="C26" s="329"/>
      <c r="D26" s="329"/>
      <c r="E26" s="329"/>
      <c r="F26" s="329"/>
      <c r="G26" s="330"/>
      <c r="H26" s="288">
        <f>'2 - Planned Monthly Cashflow'!H27</f>
        <v>0</v>
      </c>
      <c r="I26" s="108">
        <f t="shared" si="2"/>
        <v>0</v>
      </c>
      <c r="J26" s="109">
        <f t="shared" si="3"/>
        <v>0</v>
      </c>
      <c r="K26" s="92">
        <f>'3 - Actual Monthly Cashflow'!I28</f>
        <v>0</v>
      </c>
      <c r="L26" s="92">
        <f>'3 - Actual Monthly Cashflow'!L28</f>
        <v>0</v>
      </c>
      <c r="M26" s="92">
        <f>'3 - Actual Monthly Cashflow'!O28</f>
        <v>0</v>
      </c>
      <c r="N26" s="92">
        <f>'3 - Actual Monthly Cashflow'!R28</f>
        <v>0</v>
      </c>
      <c r="O26" s="92">
        <f>'3 - Actual Monthly Cashflow'!U28</f>
        <v>0</v>
      </c>
      <c r="P26" s="92">
        <f>'3 - Actual Monthly Cashflow'!X28</f>
        <v>0</v>
      </c>
      <c r="Q26" s="92">
        <f>'3 - Actual Monthly Cashflow'!AA28</f>
        <v>0</v>
      </c>
      <c r="R26" s="92">
        <f>'3 - Actual Monthly Cashflow'!AD28</f>
        <v>0</v>
      </c>
      <c r="S26" s="92">
        <f>'3 - Actual Monthly Cashflow'!AG28</f>
        <v>0</v>
      </c>
      <c r="T26" s="92">
        <f>'3 - Actual Monthly Cashflow'!AJ28</f>
        <v>0</v>
      </c>
      <c r="U26" s="92">
        <f>'3 - Actual Monthly Cashflow'!AM28</f>
        <v>0</v>
      </c>
      <c r="V26" s="92">
        <f>'3 - Actual Monthly Cashflow'!AP28</f>
        <v>0</v>
      </c>
    </row>
    <row r="27" spans="1:22">
      <c r="A27" s="331" t="str">
        <f>' 1 - Annual Cash Budget'!A25</f>
        <v>Vehicle - car, bike – WOF, registration, insurance</v>
      </c>
      <c r="B27" s="329"/>
      <c r="C27" s="329"/>
      <c r="D27" s="329"/>
      <c r="E27" s="329"/>
      <c r="F27" s="329"/>
      <c r="G27" s="330"/>
      <c r="H27" s="288">
        <f>'2 - Planned Monthly Cashflow'!H28</f>
        <v>0</v>
      </c>
      <c r="I27" s="108">
        <f t="shared" si="2"/>
        <v>0</v>
      </c>
      <c r="J27" s="109">
        <f t="shared" si="3"/>
        <v>0</v>
      </c>
      <c r="K27" s="92">
        <f>'3 - Actual Monthly Cashflow'!I29</f>
        <v>0</v>
      </c>
      <c r="L27" s="92">
        <f>'3 - Actual Monthly Cashflow'!L29</f>
        <v>0</v>
      </c>
      <c r="M27" s="92">
        <f>'3 - Actual Monthly Cashflow'!O29</f>
        <v>0</v>
      </c>
      <c r="N27" s="92">
        <f>'3 - Actual Monthly Cashflow'!R29</f>
        <v>0</v>
      </c>
      <c r="O27" s="92">
        <f>'3 - Actual Monthly Cashflow'!U29</f>
        <v>0</v>
      </c>
      <c r="P27" s="92">
        <f>'3 - Actual Monthly Cashflow'!X29</f>
        <v>0</v>
      </c>
      <c r="Q27" s="92">
        <f>'3 - Actual Monthly Cashflow'!AA29</f>
        <v>0</v>
      </c>
      <c r="R27" s="92">
        <f>'3 - Actual Monthly Cashflow'!AD29</f>
        <v>0</v>
      </c>
      <c r="S27" s="92">
        <f>'3 - Actual Monthly Cashflow'!AG29</f>
        <v>0</v>
      </c>
      <c r="T27" s="92">
        <f>'3 - Actual Monthly Cashflow'!AJ29</f>
        <v>0</v>
      </c>
      <c r="U27" s="92">
        <f>'3 - Actual Monthly Cashflow'!AM29</f>
        <v>0</v>
      </c>
      <c r="V27" s="92">
        <f>'3 - Actual Monthly Cashflow'!AP29</f>
        <v>0</v>
      </c>
    </row>
    <row r="28" spans="1:22">
      <c r="A28" s="331" t="str">
        <f>' 1 - Annual Cash Budget'!A26</f>
        <v>Newspapers, magazines, books</v>
      </c>
      <c r="B28" s="329"/>
      <c r="C28" s="329"/>
      <c r="D28" s="329"/>
      <c r="E28" s="329"/>
      <c r="F28" s="329"/>
      <c r="G28" s="330"/>
      <c r="H28" s="288">
        <f>'2 - Planned Monthly Cashflow'!H29</f>
        <v>0</v>
      </c>
      <c r="I28" s="108">
        <f t="shared" si="2"/>
        <v>0</v>
      </c>
      <c r="J28" s="109">
        <f t="shared" si="3"/>
        <v>0</v>
      </c>
      <c r="K28" s="92">
        <f>'3 - Actual Monthly Cashflow'!I30</f>
        <v>0</v>
      </c>
      <c r="L28" s="92">
        <f>'3 - Actual Monthly Cashflow'!L30</f>
        <v>0</v>
      </c>
      <c r="M28" s="92">
        <f>'3 - Actual Monthly Cashflow'!O30</f>
        <v>0</v>
      </c>
      <c r="N28" s="92">
        <f>'3 - Actual Monthly Cashflow'!R30</f>
        <v>0</v>
      </c>
      <c r="O28" s="92">
        <f>'3 - Actual Monthly Cashflow'!U30</f>
        <v>0</v>
      </c>
      <c r="P28" s="92">
        <f>'3 - Actual Monthly Cashflow'!X30</f>
        <v>0</v>
      </c>
      <c r="Q28" s="92">
        <f>'3 - Actual Monthly Cashflow'!AA30</f>
        <v>0</v>
      </c>
      <c r="R28" s="92">
        <f>'3 - Actual Monthly Cashflow'!AD30</f>
        <v>0</v>
      </c>
      <c r="S28" s="92">
        <f>'3 - Actual Monthly Cashflow'!AG30</f>
        <v>0</v>
      </c>
      <c r="T28" s="92">
        <f>'3 - Actual Monthly Cashflow'!AJ30</f>
        <v>0</v>
      </c>
      <c r="U28" s="92">
        <f>'3 - Actual Monthly Cashflow'!AM30</f>
        <v>0</v>
      </c>
      <c r="V28" s="92">
        <f>'3 - Actual Monthly Cashflow'!AP30</f>
        <v>0</v>
      </c>
    </row>
    <row r="29" spans="1:22">
      <c r="A29" s="331" t="str">
        <f>' 1 - Annual Cash Budget'!A27</f>
        <v>Education and training e.g. school fees, courses</v>
      </c>
      <c r="B29" s="329"/>
      <c r="C29" s="329"/>
      <c r="D29" s="329"/>
      <c r="E29" s="329"/>
      <c r="F29" s="329"/>
      <c r="G29" s="330"/>
      <c r="H29" s="288">
        <f>'2 - Planned Monthly Cashflow'!H30</f>
        <v>0</v>
      </c>
      <c r="I29" s="108">
        <f t="shared" si="2"/>
        <v>0</v>
      </c>
      <c r="J29" s="109">
        <f t="shared" si="3"/>
        <v>0</v>
      </c>
      <c r="K29" s="92">
        <f>'3 - Actual Monthly Cashflow'!I31</f>
        <v>0</v>
      </c>
      <c r="L29" s="92">
        <f>'3 - Actual Monthly Cashflow'!L31</f>
        <v>0</v>
      </c>
      <c r="M29" s="92">
        <f>'3 - Actual Monthly Cashflow'!O31</f>
        <v>0</v>
      </c>
      <c r="N29" s="92">
        <f>'3 - Actual Monthly Cashflow'!R31</f>
        <v>0</v>
      </c>
      <c r="O29" s="92">
        <f>'3 - Actual Monthly Cashflow'!U31</f>
        <v>0</v>
      </c>
      <c r="P29" s="92">
        <f>'3 - Actual Monthly Cashflow'!X31</f>
        <v>0</v>
      </c>
      <c r="Q29" s="92">
        <f>'3 - Actual Monthly Cashflow'!AA31</f>
        <v>0</v>
      </c>
      <c r="R29" s="92">
        <f>'3 - Actual Monthly Cashflow'!AD31</f>
        <v>0</v>
      </c>
      <c r="S29" s="92">
        <f>'3 - Actual Monthly Cashflow'!AG31</f>
        <v>0</v>
      </c>
      <c r="T29" s="92">
        <f>'3 - Actual Monthly Cashflow'!AJ31</f>
        <v>0</v>
      </c>
      <c r="U29" s="92">
        <f>'3 - Actual Monthly Cashflow'!AM31</f>
        <v>0</v>
      </c>
      <c r="V29" s="92">
        <f>'3 - Actual Monthly Cashflow'!AP31</f>
        <v>0</v>
      </c>
    </row>
    <row r="30" spans="1:22">
      <c r="A30" s="331" t="str">
        <f>' 1 - Annual Cash Budget'!A28</f>
        <v>Child care, babysitting, housekeeper</v>
      </c>
      <c r="B30" s="329"/>
      <c r="C30" s="329"/>
      <c r="D30" s="329"/>
      <c r="E30" s="329"/>
      <c r="F30" s="329"/>
      <c r="G30" s="330"/>
      <c r="H30" s="288">
        <f>'2 - Planned Monthly Cashflow'!H31</f>
        <v>0</v>
      </c>
      <c r="I30" s="108">
        <f t="shared" si="2"/>
        <v>0</v>
      </c>
      <c r="J30" s="109">
        <f t="shared" si="3"/>
        <v>0</v>
      </c>
      <c r="K30" s="92">
        <f>'3 - Actual Monthly Cashflow'!I32</f>
        <v>0</v>
      </c>
      <c r="L30" s="92">
        <f>'3 - Actual Monthly Cashflow'!L32</f>
        <v>0</v>
      </c>
      <c r="M30" s="92">
        <f>'3 - Actual Monthly Cashflow'!O32</f>
        <v>0</v>
      </c>
      <c r="N30" s="92">
        <f>'3 - Actual Monthly Cashflow'!R32</f>
        <v>0</v>
      </c>
      <c r="O30" s="92">
        <f>'3 - Actual Monthly Cashflow'!U32</f>
        <v>0</v>
      </c>
      <c r="P30" s="92">
        <f>'3 - Actual Monthly Cashflow'!X32</f>
        <v>0</v>
      </c>
      <c r="Q30" s="92">
        <f>'3 - Actual Monthly Cashflow'!AA32</f>
        <v>0</v>
      </c>
      <c r="R30" s="92">
        <f>'3 - Actual Monthly Cashflow'!AD32</f>
        <v>0</v>
      </c>
      <c r="S30" s="92">
        <f>'3 - Actual Monthly Cashflow'!AG32</f>
        <v>0</v>
      </c>
      <c r="T30" s="92">
        <f>'3 - Actual Monthly Cashflow'!AJ32</f>
        <v>0</v>
      </c>
      <c r="U30" s="92">
        <f>'3 - Actual Monthly Cashflow'!AM32</f>
        <v>0</v>
      </c>
      <c r="V30" s="92">
        <f>'3 - Actual Monthly Cashflow'!AP32</f>
        <v>0</v>
      </c>
    </row>
    <row r="31" spans="1:22">
      <c r="A31" s="331" t="str">
        <f>' 1 - Annual Cash Budget'!A29</f>
        <v>Entertainment - movies, concerts, DVDs, magazines</v>
      </c>
      <c r="B31" s="329"/>
      <c r="C31" s="329"/>
      <c r="D31" s="329"/>
      <c r="E31" s="329"/>
      <c r="F31" s="329"/>
      <c r="G31" s="330"/>
      <c r="H31" s="288">
        <f>'2 - Planned Monthly Cashflow'!H32</f>
        <v>0</v>
      </c>
      <c r="I31" s="108">
        <f t="shared" si="2"/>
        <v>0</v>
      </c>
      <c r="J31" s="109">
        <f t="shared" si="3"/>
        <v>0</v>
      </c>
      <c r="K31" s="92">
        <f>'3 - Actual Monthly Cashflow'!I33</f>
        <v>0</v>
      </c>
      <c r="L31" s="92">
        <f>'3 - Actual Monthly Cashflow'!L33</f>
        <v>0</v>
      </c>
      <c r="M31" s="92">
        <f>'3 - Actual Monthly Cashflow'!O33</f>
        <v>0</v>
      </c>
      <c r="N31" s="92">
        <f>'3 - Actual Monthly Cashflow'!R33</f>
        <v>0</v>
      </c>
      <c r="O31" s="92">
        <f>'3 - Actual Monthly Cashflow'!U33</f>
        <v>0</v>
      </c>
      <c r="P31" s="92">
        <f>'3 - Actual Monthly Cashflow'!X33</f>
        <v>0</v>
      </c>
      <c r="Q31" s="92">
        <f>'3 - Actual Monthly Cashflow'!AA33</f>
        <v>0</v>
      </c>
      <c r="R31" s="92">
        <f>'3 - Actual Monthly Cashflow'!AD33</f>
        <v>0</v>
      </c>
      <c r="S31" s="92">
        <f>'3 - Actual Monthly Cashflow'!AG33</f>
        <v>0</v>
      </c>
      <c r="T31" s="92">
        <f>'3 - Actual Monthly Cashflow'!AJ33</f>
        <v>0</v>
      </c>
      <c r="U31" s="92">
        <f>'3 - Actual Monthly Cashflow'!AM33</f>
        <v>0</v>
      </c>
      <c r="V31" s="92">
        <f>'3 - Actual Monthly Cashflow'!AP33</f>
        <v>0</v>
      </c>
    </row>
    <row r="32" spans="1:22">
      <c r="A32" s="331" t="str">
        <f>' 1 - Annual Cash Budget'!A30</f>
        <v>Leisure - sport, hobbies, gym, pets, music</v>
      </c>
      <c r="B32" s="329"/>
      <c r="C32" s="329"/>
      <c r="D32" s="329"/>
      <c r="E32" s="329"/>
      <c r="F32" s="329"/>
      <c r="G32" s="330"/>
      <c r="H32" s="288">
        <f>'2 - Planned Monthly Cashflow'!H33</f>
        <v>0</v>
      </c>
      <c r="I32" s="108">
        <f t="shared" si="2"/>
        <v>0</v>
      </c>
      <c r="J32" s="109">
        <f t="shared" si="3"/>
        <v>0</v>
      </c>
      <c r="K32" s="92">
        <f>'3 - Actual Monthly Cashflow'!I34</f>
        <v>0</v>
      </c>
      <c r="L32" s="92">
        <f>'3 - Actual Monthly Cashflow'!L34</f>
        <v>0</v>
      </c>
      <c r="M32" s="92">
        <f>'3 - Actual Monthly Cashflow'!O34</f>
        <v>0</v>
      </c>
      <c r="N32" s="92">
        <f>'3 - Actual Monthly Cashflow'!R34</f>
        <v>0</v>
      </c>
      <c r="O32" s="92">
        <f>'3 - Actual Monthly Cashflow'!U34</f>
        <v>0</v>
      </c>
      <c r="P32" s="92">
        <f>'3 - Actual Monthly Cashflow'!X34</f>
        <v>0</v>
      </c>
      <c r="Q32" s="92">
        <f>'3 - Actual Monthly Cashflow'!AA34</f>
        <v>0</v>
      </c>
      <c r="R32" s="92">
        <f>'3 - Actual Monthly Cashflow'!AD34</f>
        <v>0</v>
      </c>
      <c r="S32" s="92">
        <f>'3 - Actual Monthly Cashflow'!AG34</f>
        <v>0</v>
      </c>
      <c r="T32" s="92">
        <f>'3 - Actual Monthly Cashflow'!AJ34</f>
        <v>0</v>
      </c>
      <c r="U32" s="92">
        <f>'3 - Actual Monthly Cashflow'!AM34</f>
        <v>0</v>
      </c>
      <c r="V32" s="92">
        <f>'3 - Actual Monthly Cashflow'!AP34</f>
        <v>0</v>
      </c>
    </row>
    <row r="33" spans="1:43">
      <c r="A33" s="331" t="str">
        <f>' 1 - Annual Cash Budget'!A31</f>
        <v xml:space="preserve">Travel, holidays, weekends away </v>
      </c>
      <c r="B33" s="329"/>
      <c r="C33" s="329"/>
      <c r="D33" s="329"/>
      <c r="E33" s="329"/>
      <c r="F33" s="329"/>
      <c r="G33" s="330"/>
      <c r="H33" s="288">
        <f>'2 - Planned Monthly Cashflow'!H34</f>
        <v>0</v>
      </c>
      <c r="I33" s="108">
        <f t="shared" si="2"/>
        <v>0</v>
      </c>
      <c r="J33" s="109">
        <f t="shared" si="3"/>
        <v>0</v>
      </c>
      <c r="K33" s="92">
        <f>'3 - Actual Monthly Cashflow'!I35</f>
        <v>0</v>
      </c>
      <c r="L33" s="92">
        <f>'3 - Actual Monthly Cashflow'!L35</f>
        <v>0</v>
      </c>
      <c r="M33" s="92">
        <f>'3 - Actual Monthly Cashflow'!O35</f>
        <v>0</v>
      </c>
      <c r="N33" s="92">
        <f>'3 - Actual Monthly Cashflow'!R35</f>
        <v>0</v>
      </c>
      <c r="O33" s="92">
        <f>'3 - Actual Monthly Cashflow'!U35</f>
        <v>0</v>
      </c>
      <c r="P33" s="92">
        <f>'3 - Actual Monthly Cashflow'!X35</f>
        <v>0</v>
      </c>
      <c r="Q33" s="92">
        <f>'3 - Actual Monthly Cashflow'!AA35</f>
        <v>0</v>
      </c>
      <c r="R33" s="92">
        <f>'3 - Actual Monthly Cashflow'!AD35</f>
        <v>0</v>
      </c>
      <c r="S33" s="92">
        <f>'3 - Actual Monthly Cashflow'!AG35</f>
        <v>0</v>
      </c>
      <c r="T33" s="92">
        <f>'3 - Actual Monthly Cashflow'!AJ35</f>
        <v>0</v>
      </c>
      <c r="U33" s="92">
        <f>'3 - Actual Monthly Cashflow'!AM35</f>
        <v>0</v>
      </c>
      <c r="V33" s="92">
        <f>'3 - Actual Monthly Cashflow'!AP35</f>
        <v>0</v>
      </c>
    </row>
    <row r="34" spans="1:43">
      <c r="A34" s="331" t="str">
        <f>' 1 - Annual Cash Budget'!A32</f>
        <v>Gifts and donations</v>
      </c>
      <c r="B34" s="329"/>
      <c r="C34" s="329"/>
      <c r="D34" s="329"/>
      <c r="E34" s="329"/>
      <c r="F34" s="329"/>
      <c r="G34" s="330"/>
      <c r="H34" s="288">
        <f>'2 - Planned Monthly Cashflow'!H35</f>
        <v>0</v>
      </c>
      <c r="I34" s="108">
        <f t="shared" si="2"/>
        <v>0</v>
      </c>
      <c r="J34" s="109">
        <f t="shared" si="3"/>
        <v>0</v>
      </c>
      <c r="K34" s="92">
        <f>'3 - Actual Monthly Cashflow'!I36</f>
        <v>0</v>
      </c>
      <c r="L34" s="92">
        <f>'3 - Actual Monthly Cashflow'!L36</f>
        <v>0</v>
      </c>
      <c r="M34" s="92">
        <f>'3 - Actual Monthly Cashflow'!O36</f>
        <v>0</v>
      </c>
      <c r="N34" s="92">
        <f>'3 - Actual Monthly Cashflow'!R36</f>
        <v>0</v>
      </c>
      <c r="O34" s="92">
        <f>'3 - Actual Monthly Cashflow'!U36</f>
        <v>0</v>
      </c>
      <c r="P34" s="92">
        <f>'3 - Actual Monthly Cashflow'!X36</f>
        <v>0</v>
      </c>
      <c r="Q34" s="92">
        <f>'3 - Actual Monthly Cashflow'!AA36</f>
        <v>0</v>
      </c>
      <c r="R34" s="92">
        <f>'3 - Actual Monthly Cashflow'!AD36</f>
        <v>0</v>
      </c>
      <c r="S34" s="92">
        <f>'3 - Actual Monthly Cashflow'!AG36</f>
        <v>0</v>
      </c>
      <c r="T34" s="92">
        <f>'3 - Actual Monthly Cashflow'!AJ36</f>
        <v>0</v>
      </c>
      <c r="U34" s="92">
        <f>'3 - Actual Monthly Cashflow'!AM36</f>
        <v>0</v>
      </c>
      <c r="V34" s="92">
        <f>'3 - Actual Monthly Cashflow'!AP36</f>
        <v>0</v>
      </c>
    </row>
    <row r="35" spans="1:43">
      <c r="A35" s="331" t="str">
        <f>' 1 - Annual Cash Budget'!A33</f>
        <v>Healthcare – doctor, dentist, chemist</v>
      </c>
      <c r="B35" s="329"/>
      <c r="C35" s="329"/>
      <c r="D35" s="329"/>
      <c r="E35" s="329"/>
      <c r="F35" s="329"/>
      <c r="G35" s="330"/>
      <c r="H35" s="288">
        <f>'2 - Planned Monthly Cashflow'!H36</f>
        <v>0</v>
      </c>
      <c r="I35" s="108">
        <f t="shared" si="2"/>
        <v>0</v>
      </c>
      <c r="J35" s="109">
        <f t="shared" si="3"/>
        <v>0</v>
      </c>
      <c r="K35" s="92">
        <f>'3 - Actual Monthly Cashflow'!I37</f>
        <v>0</v>
      </c>
      <c r="L35" s="92">
        <f>'3 - Actual Monthly Cashflow'!L37</f>
        <v>0</v>
      </c>
      <c r="M35" s="92">
        <f>'3 - Actual Monthly Cashflow'!O37</f>
        <v>0</v>
      </c>
      <c r="N35" s="92">
        <f>'3 - Actual Monthly Cashflow'!R37</f>
        <v>0</v>
      </c>
      <c r="O35" s="92">
        <f>'3 - Actual Monthly Cashflow'!U37</f>
        <v>0</v>
      </c>
      <c r="P35" s="92">
        <f>'3 - Actual Monthly Cashflow'!X37</f>
        <v>0</v>
      </c>
      <c r="Q35" s="92">
        <f>'3 - Actual Monthly Cashflow'!AA37</f>
        <v>0</v>
      </c>
      <c r="R35" s="92">
        <f>'3 - Actual Monthly Cashflow'!AD37</f>
        <v>0</v>
      </c>
      <c r="S35" s="92">
        <f>'3 - Actual Monthly Cashflow'!AG37</f>
        <v>0</v>
      </c>
      <c r="T35" s="92">
        <f>'3 - Actual Monthly Cashflow'!AJ37</f>
        <v>0</v>
      </c>
      <c r="U35" s="92">
        <f>'3 - Actual Monthly Cashflow'!AM37</f>
        <v>0</v>
      </c>
      <c r="V35" s="92">
        <f>'3 - Actual Monthly Cashflow'!AP37</f>
        <v>0</v>
      </c>
    </row>
    <row r="36" spans="1:43">
      <c r="A36" s="331" t="str">
        <f>' 1 - Annual Cash Budget'!A34</f>
        <v>Professional fees – e.g. accountant, lawyer</v>
      </c>
      <c r="B36" s="329"/>
      <c r="C36" s="329"/>
      <c r="D36" s="329"/>
      <c r="E36" s="329"/>
      <c r="F36" s="329"/>
      <c r="G36" s="330"/>
      <c r="H36" s="288">
        <f>'2 - Planned Monthly Cashflow'!H37</f>
        <v>0</v>
      </c>
      <c r="I36" s="108">
        <f t="shared" si="2"/>
        <v>0</v>
      </c>
      <c r="J36" s="109">
        <f t="shared" si="3"/>
        <v>0</v>
      </c>
      <c r="K36" s="92">
        <f>'3 - Actual Monthly Cashflow'!I38</f>
        <v>0</v>
      </c>
      <c r="L36" s="92">
        <f>'3 - Actual Monthly Cashflow'!L38</f>
        <v>0</v>
      </c>
      <c r="M36" s="92">
        <f>'3 - Actual Monthly Cashflow'!O38</f>
        <v>0</v>
      </c>
      <c r="N36" s="92">
        <f>'3 - Actual Monthly Cashflow'!R38</f>
        <v>0</v>
      </c>
      <c r="O36" s="92">
        <f>'3 - Actual Monthly Cashflow'!U38</f>
        <v>0</v>
      </c>
      <c r="P36" s="92">
        <f>'3 - Actual Monthly Cashflow'!X38</f>
        <v>0</v>
      </c>
      <c r="Q36" s="92">
        <f>'3 - Actual Monthly Cashflow'!AA38</f>
        <v>0</v>
      </c>
      <c r="R36" s="92">
        <f>'3 - Actual Monthly Cashflow'!AD38</f>
        <v>0</v>
      </c>
      <c r="S36" s="92">
        <f>'3 - Actual Monthly Cashflow'!AG38</f>
        <v>0</v>
      </c>
      <c r="T36" s="92">
        <f>'3 - Actual Monthly Cashflow'!AJ38</f>
        <v>0</v>
      </c>
      <c r="U36" s="92">
        <f>'3 - Actual Monthly Cashflow'!AM38</f>
        <v>0</v>
      </c>
      <c r="V36" s="92">
        <f>'3 - Actual Monthly Cashflow'!AP38</f>
        <v>0</v>
      </c>
    </row>
    <row r="37" spans="1:43">
      <c r="A37" s="331" t="str">
        <f>' 1 - Annual Cash Budget'!A35</f>
        <v>Insurance – home, contents, health, etc.</v>
      </c>
      <c r="B37" s="329"/>
      <c r="C37" s="329"/>
      <c r="D37" s="329"/>
      <c r="E37" s="329"/>
      <c r="F37" s="329"/>
      <c r="G37" s="330"/>
      <c r="H37" s="288">
        <f>'2 - Planned Monthly Cashflow'!H38</f>
        <v>0</v>
      </c>
      <c r="I37" s="108">
        <f t="shared" si="2"/>
        <v>0</v>
      </c>
      <c r="J37" s="109">
        <f t="shared" si="3"/>
        <v>0</v>
      </c>
      <c r="K37" s="92">
        <f>'3 - Actual Monthly Cashflow'!I39</f>
        <v>0</v>
      </c>
      <c r="L37" s="92">
        <f>'3 - Actual Monthly Cashflow'!L39</f>
        <v>0</v>
      </c>
      <c r="M37" s="92">
        <f>'3 - Actual Monthly Cashflow'!O39</f>
        <v>0</v>
      </c>
      <c r="N37" s="92">
        <f>'3 - Actual Monthly Cashflow'!R39</f>
        <v>0</v>
      </c>
      <c r="O37" s="92">
        <f>'3 - Actual Monthly Cashflow'!U39</f>
        <v>0</v>
      </c>
      <c r="P37" s="92">
        <f>'3 - Actual Monthly Cashflow'!X39</f>
        <v>0</v>
      </c>
      <c r="Q37" s="92">
        <f>'3 - Actual Monthly Cashflow'!AA39</f>
        <v>0</v>
      </c>
      <c r="R37" s="92">
        <f>'3 - Actual Monthly Cashflow'!AD39</f>
        <v>0</v>
      </c>
      <c r="S37" s="92">
        <f>'3 - Actual Monthly Cashflow'!AG39</f>
        <v>0</v>
      </c>
      <c r="T37" s="92">
        <f>'3 - Actual Monthly Cashflow'!AJ39</f>
        <v>0</v>
      </c>
      <c r="U37" s="92">
        <f>'3 - Actual Monthly Cashflow'!AM39</f>
        <v>0</v>
      </c>
      <c r="V37" s="92">
        <f>'3 - Actual Monthly Cashflow'!AP39</f>
        <v>0</v>
      </c>
    </row>
    <row r="38" spans="1:43">
      <c r="A38" s="331" t="str">
        <f>' 1 - Annual Cash Budget'!A36</f>
        <v>Purchases – household appliances, furniture</v>
      </c>
      <c r="B38" s="329"/>
      <c r="C38" s="329"/>
      <c r="D38" s="329"/>
      <c r="E38" s="329"/>
      <c r="F38" s="329"/>
      <c r="G38" s="330"/>
      <c r="H38" s="288">
        <f>'2 - Planned Monthly Cashflow'!H39</f>
        <v>0</v>
      </c>
      <c r="I38" s="108">
        <f t="shared" si="2"/>
        <v>0</v>
      </c>
      <c r="J38" s="109">
        <f t="shared" si="3"/>
        <v>0</v>
      </c>
      <c r="K38" s="92">
        <f>'3 - Actual Monthly Cashflow'!I40</f>
        <v>0</v>
      </c>
      <c r="L38" s="92">
        <f>'3 - Actual Monthly Cashflow'!L40</f>
        <v>0</v>
      </c>
      <c r="M38" s="92">
        <f>'3 - Actual Monthly Cashflow'!O40</f>
        <v>0</v>
      </c>
      <c r="N38" s="92">
        <f>'3 - Actual Monthly Cashflow'!R40</f>
        <v>0</v>
      </c>
      <c r="O38" s="92">
        <f>'3 - Actual Monthly Cashflow'!U40</f>
        <v>0</v>
      </c>
      <c r="P38" s="92">
        <f>'3 - Actual Monthly Cashflow'!X40</f>
        <v>0</v>
      </c>
      <c r="Q38" s="92">
        <f>'3 - Actual Monthly Cashflow'!AA40</f>
        <v>0</v>
      </c>
      <c r="R38" s="92">
        <f>'3 - Actual Monthly Cashflow'!AD40</f>
        <v>0</v>
      </c>
      <c r="S38" s="92">
        <f>'3 - Actual Monthly Cashflow'!AG40</f>
        <v>0</v>
      </c>
      <c r="T38" s="92">
        <f>'3 - Actual Monthly Cashflow'!AJ40</f>
        <v>0</v>
      </c>
      <c r="U38" s="92">
        <f>'3 - Actual Monthly Cashflow'!AM40</f>
        <v>0</v>
      </c>
      <c r="V38" s="92">
        <f>'3 - Actual Monthly Cashflow'!AP40</f>
        <v>0</v>
      </c>
    </row>
    <row r="39" spans="1:43">
      <c r="A39" s="331" t="str">
        <f>' 1 - Annual Cash Budget'!A37</f>
        <v>Mortgage payments – house, car, student, livestock</v>
      </c>
      <c r="B39" s="329"/>
      <c r="C39" s="329"/>
      <c r="D39" s="329"/>
      <c r="E39" s="329"/>
      <c r="F39" s="329"/>
      <c r="G39" s="330"/>
      <c r="H39" s="288">
        <f>'2 - Planned Monthly Cashflow'!H40</f>
        <v>0</v>
      </c>
      <c r="I39" s="108">
        <f t="shared" si="2"/>
        <v>0</v>
      </c>
      <c r="J39" s="109">
        <f t="shared" si="3"/>
        <v>0</v>
      </c>
      <c r="K39" s="92">
        <f>'3 - Actual Monthly Cashflow'!I41</f>
        <v>0</v>
      </c>
      <c r="L39" s="92">
        <f>'3 - Actual Monthly Cashflow'!L41</f>
        <v>0</v>
      </c>
      <c r="M39" s="92">
        <f>'3 - Actual Monthly Cashflow'!O41</f>
        <v>0</v>
      </c>
      <c r="N39" s="92">
        <f>'3 - Actual Monthly Cashflow'!R41</f>
        <v>0</v>
      </c>
      <c r="O39" s="92">
        <f>'3 - Actual Monthly Cashflow'!U41</f>
        <v>0</v>
      </c>
      <c r="P39" s="92">
        <f>'3 - Actual Monthly Cashflow'!X41</f>
        <v>0</v>
      </c>
      <c r="Q39" s="92">
        <f>'3 - Actual Monthly Cashflow'!AA41</f>
        <v>0</v>
      </c>
      <c r="R39" s="92">
        <f>'3 - Actual Monthly Cashflow'!AD41</f>
        <v>0</v>
      </c>
      <c r="S39" s="92">
        <f>'3 - Actual Monthly Cashflow'!AG41</f>
        <v>0</v>
      </c>
      <c r="T39" s="92">
        <f>'3 - Actual Monthly Cashflow'!AJ41</f>
        <v>0</v>
      </c>
      <c r="U39" s="92">
        <f>'3 - Actual Monthly Cashflow'!AM41</f>
        <v>0</v>
      </c>
      <c r="V39" s="92">
        <f>'3 - Actual Monthly Cashflow'!AP41</f>
        <v>0</v>
      </c>
    </row>
    <row r="40" spans="1:43">
      <c r="A40" s="331" t="str">
        <f>' 1 - Annual Cash Budget'!A38</f>
        <v>Loan payments – HP, credit card, overdraft</v>
      </c>
      <c r="B40" s="329"/>
      <c r="C40" s="329"/>
      <c r="D40" s="329"/>
      <c r="E40" s="329"/>
      <c r="F40" s="329"/>
      <c r="G40" s="330"/>
      <c r="H40" s="288">
        <f>'2 - Planned Monthly Cashflow'!H41</f>
        <v>0</v>
      </c>
      <c r="I40" s="108">
        <f t="shared" si="2"/>
        <v>0</v>
      </c>
      <c r="J40" s="109">
        <f t="shared" si="3"/>
        <v>0</v>
      </c>
      <c r="K40" s="92">
        <f>'3 - Actual Monthly Cashflow'!I42</f>
        <v>0</v>
      </c>
      <c r="L40" s="92">
        <f>'3 - Actual Monthly Cashflow'!L42</f>
        <v>0</v>
      </c>
      <c r="M40" s="92">
        <f>'3 - Actual Monthly Cashflow'!O42</f>
        <v>0</v>
      </c>
      <c r="N40" s="92">
        <f>'3 - Actual Monthly Cashflow'!R42</f>
        <v>0</v>
      </c>
      <c r="O40" s="92">
        <f>'3 - Actual Monthly Cashflow'!U42</f>
        <v>0</v>
      </c>
      <c r="P40" s="92">
        <f>'3 - Actual Monthly Cashflow'!X42</f>
        <v>0</v>
      </c>
      <c r="Q40" s="92">
        <f>'3 - Actual Monthly Cashflow'!AA42</f>
        <v>0</v>
      </c>
      <c r="R40" s="92">
        <f>'3 - Actual Monthly Cashflow'!AD42</f>
        <v>0</v>
      </c>
      <c r="S40" s="92">
        <f>'3 - Actual Monthly Cashflow'!AG42</f>
        <v>0</v>
      </c>
      <c r="T40" s="92">
        <f>'3 - Actual Monthly Cashflow'!AJ42</f>
        <v>0</v>
      </c>
      <c r="U40" s="92">
        <f>'3 - Actual Monthly Cashflow'!AM42</f>
        <v>0</v>
      </c>
      <c r="V40" s="92">
        <f>'3 - Actual Monthly Cashflow'!AP42</f>
        <v>0</v>
      </c>
    </row>
    <row r="41" spans="1:43">
      <c r="A41" s="331" t="str">
        <f>' 1 - Annual Cash Budget'!A39</f>
        <v>Regular savings</v>
      </c>
      <c r="B41" s="329"/>
      <c r="C41" s="329"/>
      <c r="D41" s="329"/>
      <c r="E41" s="329"/>
      <c r="F41" s="329"/>
      <c r="G41" s="330"/>
      <c r="H41" s="288">
        <f>'2 - Planned Monthly Cashflow'!H42</f>
        <v>0</v>
      </c>
      <c r="I41" s="108">
        <f t="shared" si="2"/>
        <v>0</v>
      </c>
      <c r="J41" s="109">
        <f>H41-I41</f>
        <v>0</v>
      </c>
      <c r="K41" s="92">
        <f>'3 - Actual Monthly Cashflow'!I43</f>
        <v>0</v>
      </c>
      <c r="L41" s="92">
        <f>'3 - Actual Monthly Cashflow'!L43</f>
        <v>0</v>
      </c>
      <c r="M41" s="92">
        <f>'3 - Actual Monthly Cashflow'!O43</f>
        <v>0</v>
      </c>
      <c r="N41" s="92">
        <f>'3 - Actual Monthly Cashflow'!R43</f>
        <v>0</v>
      </c>
      <c r="O41" s="92">
        <f>'3 - Actual Monthly Cashflow'!U43</f>
        <v>0</v>
      </c>
      <c r="P41" s="92">
        <f>'3 - Actual Monthly Cashflow'!X43</f>
        <v>0</v>
      </c>
      <c r="Q41" s="92">
        <f>'3 - Actual Monthly Cashflow'!AA43</f>
        <v>0</v>
      </c>
      <c r="R41" s="92">
        <f>'3 - Actual Monthly Cashflow'!AD43</f>
        <v>0</v>
      </c>
      <c r="S41" s="92">
        <f>'3 - Actual Monthly Cashflow'!AG43</f>
        <v>0</v>
      </c>
      <c r="T41" s="92">
        <f>'3 - Actual Monthly Cashflow'!AJ43</f>
        <v>0</v>
      </c>
      <c r="U41" s="92">
        <f>'3 - Actual Monthly Cashflow'!AM43</f>
        <v>0</v>
      </c>
      <c r="V41" s="92">
        <f>'3 - Actual Monthly Cashflow'!AP43</f>
        <v>0</v>
      </c>
    </row>
    <row r="42" spans="1:43">
      <c r="A42" s="331" t="str">
        <f>' 1 - Annual Cash Budget'!A40</f>
        <v>Kiwi saver</v>
      </c>
      <c r="B42" s="329"/>
      <c r="C42" s="329"/>
      <c r="D42" s="329"/>
      <c r="E42" s="329"/>
      <c r="F42" s="329"/>
      <c r="G42" s="330"/>
      <c r="H42" s="288">
        <f>'2 - Planned Monthly Cashflow'!H43</f>
        <v>0</v>
      </c>
      <c r="I42" s="108">
        <f t="shared" si="2"/>
        <v>0</v>
      </c>
      <c r="J42" s="109">
        <f t="shared" si="3"/>
        <v>0</v>
      </c>
      <c r="K42" s="92">
        <f>'3 - Actual Monthly Cashflow'!I44</f>
        <v>0</v>
      </c>
      <c r="L42" s="92">
        <f>'3 - Actual Monthly Cashflow'!L44</f>
        <v>0</v>
      </c>
      <c r="M42" s="92">
        <f>'3 - Actual Monthly Cashflow'!O44</f>
        <v>0</v>
      </c>
      <c r="N42" s="92">
        <f>'3 - Actual Monthly Cashflow'!R44</f>
        <v>0</v>
      </c>
      <c r="O42" s="92">
        <f>'3 - Actual Monthly Cashflow'!U44</f>
        <v>0</v>
      </c>
      <c r="P42" s="92">
        <f>'3 - Actual Monthly Cashflow'!X44</f>
        <v>0</v>
      </c>
      <c r="Q42" s="92">
        <f>'3 - Actual Monthly Cashflow'!AA44</f>
        <v>0</v>
      </c>
      <c r="R42" s="92">
        <f>'3 - Actual Monthly Cashflow'!AD44</f>
        <v>0</v>
      </c>
      <c r="S42" s="92">
        <f>'3 - Actual Monthly Cashflow'!AG44</f>
        <v>0</v>
      </c>
      <c r="T42" s="92">
        <f>'3 - Actual Monthly Cashflow'!AJ44</f>
        <v>0</v>
      </c>
      <c r="U42" s="92">
        <f>'3 - Actual Monthly Cashflow'!AM44</f>
        <v>0</v>
      </c>
      <c r="V42" s="92">
        <f>'3 - Actual Monthly Cashflow'!AP44</f>
        <v>0</v>
      </c>
    </row>
    <row r="43" spans="1:43">
      <c r="A43" s="331" t="str">
        <f>' 1 - Annual Cash Budget'!A41</f>
        <v>Other</v>
      </c>
      <c r="B43" s="329"/>
      <c r="C43" s="329"/>
      <c r="D43" s="329"/>
      <c r="E43" s="329"/>
      <c r="F43" s="329"/>
      <c r="G43" s="330"/>
      <c r="H43" s="288">
        <f>'2 - Planned Monthly Cashflow'!H44</f>
        <v>0</v>
      </c>
      <c r="I43" s="108">
        <f t="shared" si="2"/>
        <v>0</v>
      </c>
      <c r="J43" s="109">
        <f t="shared" si="3"/>
        <v>0</v>
      </c>
      <c r="K43" s="92">
        <f>'3 - Actual Monthly Cashflow'!I45</f>
        <v>0</v>
      </c>
      <c r="L43" s="92">
        <f>'3 - Actual Monthly Cashflow'!L45</f>
        <v>0</v>
      </c>
      <c r="M43" s="92">
        <f>'3 - Actual Monthly Cashflow'!O45</f>
        <v>0</v>
      </c>
      <c r="N43" s="92">
        <f>'3 - Actual Monthly Cashflow'!R45</f>
        <v>0</v>
      </c>
      <c r="O43" s="92">
        <f>'3 - Actual Monthly Cashflow'!U45</f>
        <v>0</v>
      </c>
      <c r="P43" s="92">
        <f>'3 - Actual Monthly Cashflow'!X45</f>
        <v>0</v>
      </c>
      <c r="Q43" s="92">
        <f>'3 - Actual Monthly Cashflow'!AA45</f>
        <v>0</v>
      </c>
      <c r="R43" s="92">
        <f>'3 - Actual Monthly Cashflow'!AD45</f>
        <v>0</v>
      </c>
      <c r="S43" s="92">
        <f>'3 - Actual Monthly Cashflow'!AG45</f>
        <v>0</v>
      </c>
      <c r="T43" s="92">
        <f>'3 - Actual Monthly Cashflow'!AJ45</f>
        <v>0</v>
      </c>
      <c r="U43" s="92">
        <f>'3 - Actual Monthly Cashflow'!AM45</f>
        <v>0</v>
      </c>
      <c r="V43" s="92">
        <f>'3 - Actual Monthly Cashflow'!AP45</f>
        <v>0</v>
      </c>
    </row>
    <row r="44" spans="1:43">
      <c r="A44" s="331" t="str">
        <f>' 1 - Annual Cash Budget'!A42</f>
        <v>Emergency fund</v>
      </c>
      <c r="B44" s="329"/>
      <c r="C44" s="329"/>
      <c r="D44" s="329"/>
      <c r="E44" s="329"/>
      <c r="F44" s="329"/>
      <c r="G44" s="330"/>
      <c r="H44" s="288">
        <f>'2 - Planned Monthly Cashflow'!H45</f>
        <v>0</v>
      </c>
      <c r="I44" s="108">
        <f t="shared" si="2"/>
        <v>0</v>
      </c>
      <c r="J44" s="109">
        <f t="shared" si="3"/>
        <v>0</v>
      </c>
      <c r="K44" s="92">
        <f>'3 - Actual Monthly Cashflow'!I46</f>
        <v>0</v>
      </c>
      <c r="L44" s="92">
        <f>'3 - Actual Monthly Cashflow'!L46</f>
        <v>0</v>
      </c>
      <c r="M44" s="92">
        <f>'3 - Actual Monthly Cashflow'!O46</f>
        <v>0</v>
      </c>
      <c r="N44" s="92">
        <f>'3 - Actual Monthly Cashflow'!R46</f>
        <v>0</v>
      </c>
      <c r="O44" s="92">
        <f>'3 - Actual Monthly Cashflow'!U46</f>
        <v>0</v>
      </c>
      <c r="P44" s="92">
        <f>'3 - Actual Monthly Cashflow'!X46</f>
        <v>0</v>
      </c>
      <c r="Q44" s="92">
        <f>'3 - Actual Monthly Cashflow'!AA46</f>
        <v>0</v>
      </c>
      <c r="R44" s="92">
        <f>'3 - Actual Monthly Cashflow'!AD46</f>
        <v>0</v>
      </c>
      <c r="S44" s="92">
        <f>'3 - Actual Monthly Cashflow'!AG46</f>
        <v>0</v>
      </c>
      <c r="T44" s="92">
        <f>'3 - Actual Monthly Cashflow'!AJ46</f>
        <v>0</v>
      </c>
      <c r="U44" s="92">
        <f>'3 - Actual Monthly Cashflow'!AM46</f>
        <v>0</v>
      </c>
      <c r="V44" s="92">
        <f>'3 - Actual Monthly Cashflow'!AP46</f>
        <v>0</v>
      </c>
    </row>
    <row r="45" spans="1:43">
      <c r="A45" s="356" t="str">
        <f>' 1 - Annual Cash Budget'!A43</f>
        <v>Total Expenses</v>
      </c>
      <c r="B45" s="357"/>
      <c r="C45" s="357"/>
      <c r="D45" s="357"/>
      <c r="E45" s="357"/>
      <c r="F45" s="357"/>
      <c r="G45" s="358"/>
      <c r="H45" s="98">
        <f>'2 - Planned Monthly Cashflow'!H46</f>
        <v>0</v>
      </c>
      <c r="I45" s="94">
        <f t="shared" si="2"/>
        <v>0</v>
      </c>
      <c r="J45" s="99">
        <f>I45-H45</f>
        <v>0</v>
      </c>
      <c r="K45" s="96">
        <f>'3 - Actual Monthly Cashflow'!I47</f>
        <v>0</v>
      </c>
      <c r="L45" s="96">
        <f>'3 - Actual Monthly Cashflow'!L47</f>
        <v>0</v>
      </c>
      <c r="M45" s="96">
        <f>'3 - Actual Monthly Cashflow'!O47</f>
        <v>0</v>
      </c>
      <c r="N45" s="96">
        <f>'3 - Actual Monthly Cashflow'!R47</f>
        <v>0</v>
      </c>
      <c r="O45" s="96">
        <f>'3 - Actual Monthly Cashflow'!U47</f>
        <v>0</v>
      </c>
      <c r="P45" s="96">
        <f>'3 - Actual Monthly Cashflow'!X47</f>
        <v>0</v>
      </c>
      <c r="Q45" s="96">
        <f>'3 - Actual Monthly Cashflow'!AA47</f>
        <v>0</v>
      </c>
      <c r="R45" s="96">
        <f>'3 - Actual Monthly Cashflow'!AD47</f>
        <v>0</v>
      </c>
      <c r="S45" s="135">
        <f>'3 - Actual Monthly Cashflow'!AG47</f>
        <v>0</v>
      </c>
      <c r="T45" s="96">
        <f>'3 - Actual Monthly Cashflow'!AJ47</f>
        <v>0</v>
      </c>
      <c r="U45" s="96">
        <f>'3 - Actual Monthly Cashflow'!AM47</f>
        <v>0</v>
      </c>
      <c r="V45" s="96">
        <f>'3 - Actual Monthly Cashflow'!AP47</f>
        <v>0</v>
      </c>
    </row>
    <row r="46" spans="1:43" ht="29.25" customHeight="1">
      <c r="A46" s="397" t="s">
        <v>128</v>
      </c>
      <c r="B46" s="398"/>
      <c r="C46" s="398"/>
      <c r="D46" s="398"/>
      <c r="E46" s="398"/>
      <c r="F46" s="398"/>
      <c r="G46" s="398"/>
      <c r="H46" s="398"/>
      <c r="I46" s="398"/>
      <c r="J46" s="398"/>
      <c r="K46" s="398"/>
      <c r="L46" s="398"/>
      <c r="M46" s="398"/>
      <c r="N46" s="398"/>
      <c r="O46" s="398"/>
      <c r="P46" s="398"/>
      <c r="Q46" s="398"/>
      <c r="R46" s="398"/>
      <c r="S46" s="398"/>
      <c r="T46" s="398"/>
      <c r="U46" s="398"/>
      <c r="V46" s="398"/>
      <c r="W46" s="152"/>
      <c r="X46" s="152"/>
      <c r="Y46" s="152"/>
      <c r="Z46" s="152"/>
      <c r="AA46" s="152"/>
      <c r="AB46" s="152"/>
      <c r="AC46" s="275"/>
      <c r="AD46" s="275"/>
      <c r="AE46" s="275"/>
      <c r="AF46" s="275"/>
      <c r="AG46" s="275"/>
      <c r="AH46" s="275"/>
      <c r="AI46" s="275"/>
      <c r="AJ46" s="275"/>
      <c r="AK46" s="275"/>
      <c r="AL46" s="275"/>
      <c r="AM46" s="275"/>
      <c r="AN46" s="275"/>
      <c r="AO46" s="275"/>
      <c r="AP46" s="275"/>
      <c r="AQ46" s="275"/>
    </row>
    <row r="47" spans="1:43" s="8" customFormat="1" ht="6" customHeight="1">
      <c r="A47" s="41"/>
      <c r="B47" s="41"/>
      <c r="C47" s="41"/>
      <c r="D47" s="41"/>
      <c r="E47" s="41"/>
      <c r="F47" s="41"/>
      <c r="G47" s="41"/>
      <c r="H47" s="97"/>
      <c r="I47" s="100"/>
      <c r="J47" s="113"/>
      <c r="K47" s="101"/>
      <c r="L47" s="101"/>
      <c r="M47" s="101"/>
      <c r="N47" s="101"/>
      <c r="O47" s="101"/>
      <c r="P47" s="101"/>
      <c r="Q47" s="101"/>
      <c r="R47" s="101"/>
      <c r="S47" s="92"/>
      <c r="T47" s="101"/>
      <c r="U47" s="101"/>
      <c r="V47" s="101"/>
    </row>
    <row r="48" spans="1:43">
      <c r="A48" s="266" t="s">
        <v>4</v>
      </c>
      <c r="B48" s="267"/>
      <c r="C48" s="267"/>
      <c r="D48" s="267"/>
      <c r="E48" s="267"/>
      <c r="F48" s="267"/>
      <c r="G48" s="267"/>
      <c r="H48" s="98">
        <f>'2 - Planned Monthly Cashflow'!H49</f>
        <v>0</v>
      </c>
      <c r="I48" s="102">
        <f>I15-I45</f>
        <v>0</v>
      </c>
      <c r="J48" s="99">
        <f>H48-I48</f>
        <v>0</v>
      </c>
      <c r="K48" s="96">
        <f>'3 - Actual Monthly Cashflow'!I50</f>
        <v>0</v>
      </c>
      <c r="L48" s="96">
        <f>'3 - Actual Monthly Cashflow'!L50</f>
        <v>0</v>
      </c>
      <c r="M48" s="96">
        <f>'3 - Actual Monthly Cashflow'!O50</f>
        <v>0</v>
      </c>
      <c r="N48" s="96">
        <f>'3 - Actual Monthly Cashflow'!R50</f>
        <v>0</v>
      </c>
      <c r="O48" s="96">
        <f>'3 - Actual Monthly Cashflow'!U50</f>
        <v>0</v>
      </c>
      <c r="P48" s="96">
        <f>'3 - Actual Monthly Cashflow'!X50</f>
        <v>0</v>
      </c>
      <c r="Q48" s="96">
        <f>'3 - Actual Monthly Cashflow'!AA50</f>
        <v>0</v>
      </c>
      <c r="R48" s="96">
        <f>'3 - Actual Monthly Cashflow'!AD50</f>
        <v>0</v>
      </c>
      <c r="S48" s="135">
        <f>'3 - Actual Monthly Cashflow'!AG50</f>
        <v>0</v>
      </c>
      <c r="T48" s="96">
        <f>'3 - Actual Monthly Cashflow'!AJ50</f>
        <v>0</v>
      </c>
      <c r="U48" s="96">
        <f>'3 - Actual Monthly Cashflow'!AM50</f>
        <v>0</v>
      </c>
      <c r="V48" s="96">
        <f>'3 - Actual Monthly Cashflow'!AP50</f>
        <v>0</v>
      </c>
    </row>
    <row r="49" spans="1:43" s="8" customFormat="1" ht="6.75" customHeight="1">
      <c r="A49" s="9"/>
      <c r="B49" s="9"/>
      <c r="C49" s="9"/>
      <c r="D49" s="9"/>
      <c r="E49" s="9"/>
      <c r="F49" s="9"/>
      <c r="G49" s="9"/>
      <c r="H49" s="97"/>
      <c r="I49" s="103"/>
      <c r="J49" s="113"/>
      <c r="K49" s="101"/>
      <c r="L49" s="101"/>
      <c r="M49" s="101"/>
      <c r="N49" s="101"/>
      <c r="O49" s="101"/>
      <c r="P49" s="101"/>
      <c r="Q49" s="101"/>
      <c r="R49" s="101"/>
      <c r="S49" s="92"/>
      <c r="T49" s="101"/>
      <c r="U49" s="101"/>
      <c r="V49" s="101"/>
    </row>
    <row r="50" spans="1:43">
      <c r="A50" s="3" t="s">
        <v>50</v>
      </c>
      <c r="B50" s="3"/>
      <c r="C50" s="3"/>
      <c r="D50" s="3"/>
      <c r="E50" s="3"/>
      <c r="F50" s="3"/>
      <c r="G50" s="3"/>
      <c r="H50" s="98">
        <f>'2 - Planned Monthly Cashflow'!H52</f>
        <v>0</v>
      </c>
      <c r="I50" s="104">
        <f>K50</f>
        <v>0</v>
      </c>
      <c r="J50" s="99">
        <f>I50-H50</f>
        <v>0</v>
      </c>
      <c r="K50" s="96">
        <f>'3 - Actual Monthly Cashflow'!I53</f>
        <v>0</v>
      </c>
      <c r="L50" s="96">
        <f>'3 - Actual Monthly Cashflow'!L53</f>
        <v>0</v>
      </c>
      <c r="M50" s="96">
        <f>'3 - Actual Monthly Cashflow'!O53</f>
        <v>0</v>
      </c>
      <c r="N50" s="96">
        <f>'3 - Actual Monthly Cashflow'!R53</f>
        <v>0</v>
      </c>
      <c r="O50" s="96">
        <f>'3 - Actual Monthly Cashflow'!U53</f>
        <v>0</v>
      </c>
      <c r="P50" s="96">
        <f>'3 - Actual Monthly Cashflow'!X53</f>
        <v>0</v>
      </c>
      <c r="Q50" s="96">
        <f>'3 - Actual Monthly Cashflow'!AA53</f>
        <v>0</v>
      </c>
      <c r="R50" s="96">
        <f>'3 - Actual Monthly Cashflow'!AD53</f>
        <v>0</v>
      </c>
      <c r="S50" s="135">
        <f>'3 - Actual Monthly Cashflow'!AG53</f>
        <v>0</v>
      </c>
      <c r="T50" s="96">
        <f>'3 - Actual Monthly Cashflow'!AJ53</f>
        <v>0</v>
      </c>
      <c r="U50" s="96">
        <f>'3 - Actual Monthly Cashflow'!AM53</f>
        <v>0</v>
      </c>
      <c r="V50" s="96">
        <f>'3 - Actual Monthly Cashflow'!AP53</f>
        <v>0</v>
      </c>
    </row>
    <row r="51" spans="1:43" s="8" customFormat="1" ht="5.25" customHeight="1">
      <c r="A51" s="9"/>
      <c r="B51" s="9"/>
      <c r="C51" s="9"/>
      <c r="D51" s="9"/>
      <c r="E51" s="9"/>
      <c r="F51" s="9"/>
      <c r="G51" s="9"/>
      <c r="H51" s="97"/>
      <c r="I51" s="105"/>
      <c r="J51" s="113"/>
      <c r="K51" s="101"/>
      <c r="L51" s="101"/>
      <c r="M51" s="101"/>
      <c r="N51" s="101"/>
      <c r="O51" s="101"/>
      <c r="P51" s="101"/>
      <c r="Q51" s="101"/>
      <c r="R51" s="101"/>
      <c r="S51" s="92"/>
      <c r="T51" s="101"/>
      <c r="U51" s="101"/>
      <c r="V51" s="101"/>
    </row>
    <row r="52" spans="1:43">
      <c r="A52" s="253" t="s">
        <v>52</v>
      </c>
      <c r="B52" s="104"/>
      <c r="C52" s="104"/>
      <c r="D52" s="104"/>
      <c r="E52" s="104"/>
      <c r="F52" s="104"/>
      <c r="G52" s="104"/>
      <c r="H52" s="104">
        <f>'2 - Planned Monthly Cashflow'!H54</f>
        <v>0</v>
      </c>
      <c r="I52" s="104">
        <f>V52</f>
        <v>0</v>
      </c>
      <c r="J52" s="99">
        <f>I52-H52</f>
        <v>0</v>
      </c>
      <c r="K52" s="96">
        <f>'3 - Actual Monthly Cashflow'!I55</f>
        <v>0</v>
      </c>
      <c r="L52" s="96">
        <f>'3 - Actual Monthly Cashflow'!L55</f>
        <v>0</v>
      </c>
      <c r="M52" s="96">
        <f>'3 - Actual Monthly Cashflow'!O55</f>
        <v>0</v>
      </c>
      <c r="N52" s="96">
        <f>'3 - Actual Monthly Cashflow'!R55</f>
        <v>0</v>
      </c>
      <c r="O52" s="96">
        <f>'3 - Actual Monthly Cashflow'!U55</f>
        <v>0</v>
      </c>
      <c r="P52" s="96">
        <f>'3 - Actual Monthly Cashflow'!X55</f>
        <v>0</v>
      </c>
      <c r="Q52" s="96">
        <f>'3 - Actual Monthly Cashflow'!AA55</f>
        <v>0</v>
      </c>
      <c r="R52" s="96">
        <f>'3 - Actual Monthly Cashflow'!AD55</f>
        <v>0</v>
      </c>
      <c r="S52" s="135">
        <f>'3 - Actual Monthly Cashflow'!AG55</f>
        <v>0</v>
      </c>
      <c r="T52" s="134">
        <f>'3 - Actual Monthly Cashflow'!AJ55</f>
        <v>0</v>
      </c>
      <c r="U52" s="96">
        <f>'3 - Actual Monthly Cashflow'!AM55</f>
        <v>0</v>
      </c>
      <c r="V52" s="96">
        <f>'3 - Actual Monthly Cashflow'!AP55</f>
        <v>0</v>
      </c>
    </row>
    <row r="53" spans="1:43" ht="29.25" customHeight="1">
      <c r="A53" s="397" t="s">
        <v>222</v>
      </c>
      <c r="B53" s="398"/>
      <c r="C53" s="398"/>
      <c r="D53" s="398"/>
      <c r="E53" s="398"/>
      <c r="F53" s="398"/>
      <c r="G53" s="398"/>
      <c r="H53" s="398"/>
      <c r="I53" s="398"/>
      <c r="J53" s="398"/>
      <c r="K53" s="398"/>
      <c r="L53" s="398"/>
      <c r="M53" s="398"/>
      <c r="N53" s="398"/>
      <c r="O53" s="398"/>
      <c r="P53" s="398"/>
      <c r="Q53" s="398"/>
      <c r="R53" s="398"/>
      <c r="S53" s="398"/>
      <c r="T53" s="398"/>
      <c r="U53" s="398"/>
      <c r="V53" s="398"/>
      <c r="W53" s="152"/>
      <c r="X53" s="152"/>
      <c r="Y53" s="152"/>
      <c r="Z53" s="152"/>
      <c r="AA53" s="152"/>
      <c r="AB53" s="152"/>
      <c r="AC53" s="275"/>
      <c r="AD53" s="275"/>
      <c r="AE53" s="275"/>
      <c r="AF53" s="275"/>
      <c r="AG53" s="275"/>
      <c r="AH53" s="275"/>
      <c r="AI53" s="275"/>
      <c r="AJ53" s="275"/>
      <c r="AK53" s="275"/>
      <c r="AL53" s="275"/>
      <c r="AM53" s="275"/>
      <c r="AN53" s="275"/>
      <c r="AO53" s="275"/>
      <c r="AP53" s="275"/>
      <c r="AQ53" s="275"/>
    </row>
    <row r="54" spans="1:43" ht="18.75" customHeight="1">
      <c r="A54" s="191"/>
      <c r="B54" s="199"/>
      <c r="C54" s="191"/>
      <c r="D54" s="191"/>
      <c r="E54" s="191"/>
      <c r="F54" s="191"/>
      <c r="G54" s="191"/>
      <c r="H54" s="191"/>
      <c r="I54" s="191"/>
      <c r="J54" s="191"/>
      <c r="K54" s="191"/>
      <c r="L54" s="191"/>
      <c r="M54" s="191"/>
      <c r="N54" s="191"/>
      <c r="O54" s="191"/>
      <c r="P54" s="191"/>
      <c r="Q54" s="191"/>
      <c r="R54" s="191"/>
      <c r="S54" s="191"/>
      <c r="T54" s="191"/>
      <c r="U54" s="191"/>
      <c r="V54" s="191"/>
    </row>
    <row r="55" spans="1:43">
      <c r="A55" s="191"/>
      <c r="B55" s="255" t="s">
        <v>129</v>
      </c>
      <c r="C55" s="192"/>
      <c r="D55" s="193"/>
      <c r="E55" s="191"/>
      <c r="F55" s="191"/>
      <c r="G55" s="191"/>
      <c r="H55" s="191"/>
      <c r="I55" s="276"/>
      <c r="J55" s="251" t="s">
        <v>130</v>
      </c>
      <c r="K55" s="254"/>
      <c r="L55" s="254"/>
      <c r="M55" s="191"/>
      <c r="N55" s="191"/>
      <c r="O55" s="191"/>
      <c r="P55" s="191"/>
      <c r="Q55" s="191"/>
      <c r="R55" s="191"/>
      <c r="S55" s="191"/>
      <c r="T55" s="191"/>
      <c r="U55" s="191"/>
      <c r="V55" s="191"/>
    </row>
    <row r="56" spans="1:43" ht="11.2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row>
  </sheetData>
  <sheetProtection algorithmName="SHA-512" hashValue="yeV7gHkVeN+RsJp8N3mpLIbi0ghrjrGPcPGu94p9CIJf73jlXqKLij6Agl7jMRhNuwg1bggD+bnP9vRVSH4OSQ==" saltValue="czHqLNC2XDyLDPVM0+B13g==" spinCount="100000" sheet="1" selectLockedCells="1"/>
  <mergeCells count="44">
    <mergeCell ref="A35:G35"/>
    <mergeCell ref="A34:G34"/>
    <mergeCell ref="A33:G33"/>
    <mergeCell ref="A32:G32"/>
    <mergeCell ref="A31:G31"/>
    <mergeCell ref="A40:G40"/>
    <mergeCell ref="A39:G39"/>
    <mergeCell ref="A38:G38"/>
    <mergeCell ref="A37:G37"/>
    <mergeCell ref="A36:G36"/>
    <mergeCell ref="A45:G45"/>
    <mergeCell ref="A44:G44"/>
    <mergeCell ref="A43:G43"/>
    <mergeCell ref="A42:G42"/>
    <mergeCell ref="A41:G41"/>
    <mergeCell ref="A30:G30"/>
    <mergeCell ref="A29:G29"/>
    <mergeCell ref="A28:G28"/>
    <mergeCell ref="A27:G27"/>
    <mergeCell ref="A26:G26"/>
    <mergeCell ref="A15:G15"/>
    <mergeCell ref="A16:V16"/>
    <mergeCell ref="A25:G25"/>
    <mergeCell ref="A24:G24"/>
    <mergeCell ref="A23:G23"/>
    <mergeCell ref="A22:G22"/>
    <mergeCell ref="A21:G21"/>
    <mergeCell ref="H18:J18"/>
    <mergeCell ref="A46:V46"/>
    <mergeCell ref="A53:V53"/>
    <mergeCell ref="A9:G9"/>
    <mergeCell ref="A8:G8"/>
    <mergeCell ref="B3:G3"/>
    <mergeCell ref="H6:J6"/>
    <mergeCell ref="A14:G14"/>
    <mergeCell ref="A13:G13"/>
    <mergeCell ref="A12:G12"/>
    <mergeCell ref="A11:G11"/>
    <mergeCell ref="A10:G10"/>
    <mergeCell ref="A5:V5"/>
    <mergeCell ref="A20:G20"/>
    <mergeCell ref="A19:G19"/>
    <mergeCell ref="A18:G18"/>
    <mergeCell ref="A17:G17"/>
  </mergeCells>
  <conditionalFormatting sqref="H8:H15">
    <cfRule type="containsText" dxfId="0" priority="2" stopIfTrue="1" operator="containsText" text="VALUE">
      <formula>NOT(ISERROR(SEARCH("VALUE",H8)))</formula>
    </cfRule>
  </conditionalFormatting>
  <hyperlinks>
    <hyperlink ref="J55:L55" location="'5 -Tracking &amp; Comparison Charts'!A1" display="'5 -Tracking &amp; Comparison Charts'" xr:uid="{00000000-0004-0000-0600-000000000000}"/>
  </hyperlinks>
  <pageMargins left="0.7" right="0.7" top="0.75" bottom="0.75" header="0.3" footer="0.3"/>
  <pageSetup paperSize="8"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08"/>
  <sheetViews>
    <sheetView zoomScale="112" zoomScaleNormal="112" workbookViewId="0">
      <selection activeCell="B100" sqref="B100"/>
    </sheetView>
  </sheetViews>
  <sheetFormatPr defaultColWidth="9.1796875" defaultRowHeight="14.5"/>
  <cols>
    <col min="1" max="1" width="4.26953125" style="241" customWidth="1"/>
    <col min="2" max="2" width="9.1796875" style="241"/>
    <col min="3" max="3" width="64.26953125" style="241" customWidth="1"/>
    <col min="4" max="4" width="3.54296875" style="241" customWidth="1"/>
    <col min="5" max="6" width="16" style="241" customWidth="1"/>
    <col min="7" max="7" width="42" style="241" customWidth="1"/>
    <col min="8" max="10" width="9.1796875" style="241"/>
    <col min="11" max="11" width="26.81640625" style="241" bestFit="1" customWidth="1"/>
    <col min="12" max="21" width="9.1796875" style="241"/>
    <col min="22" max="22" width="10.26953125" style="241" customWidth="1"/>
    <col min="23" max="16384" width="9.1796875" style="241"/>
  </cols>
  <sheetData>
    <row r="1" spans="1:22" s="245" customFormat="1" ht="34.5" customHeight="1">
      <c r="A1" s="240" t="s">
        <v>103</v>
      </c>
      <c r="B1" s="239"/>
      <c r="C1" s="239"/>
      <c r="D1" s="239"/>
      <c r="E1" s="239"/>
      <c r="F1" s="239"/>
      <c r="G1" s="239"/>
      <c r="H1" s="239"/>
      <c r="I1" s="239"/>
      <c r="J1" s="239"/>
      <c r="K1" s="239"/>
      <c r="L1" s="239"/>
      <c r="M1" s="239"/>
      <c r="N1" s="239"/>
      <c r="O1" s="239"/>
      <c r="P1" s="239"/>
      <c r="Q1" s="239"/>
      <c r="R1" s="239"/>
      <c r="S1" s="239"/>
      <c r="T1" s="239"/>
      <c r="U1" s="239"/>
      <c r="V1" s="239"/>
    </row>
    <row r="2" spans="1:22" s="245" customFormat="1" ht="13.5" customHeight="1">
      <c r="A2" s="246" t="s">
        <v>131</v>
      </c>
      <c r="B2" s="239"/>
      <c r="C2" s="239"/>
      <c r="D2" s="239"/>
      <c r="E2" s="239"/>
      <c r="F2" s="239"/>
      <c r="G2" s="239"/>
      <c r="H2" s="239"/>
      <c r="I2" s="239"/>
      <c r="J2" s="239"/>
      <c r="K2" s="239"/>
      <c r="L2" s="239"/>
      <c r="M2" s="239"/>
      <c r="N2" s="239"/>
      <c r="O2" s="239"/>
      <c r="P2" s="239"/>
      <c r="Q2" s="239"/>
      <c r="R2" s="239"/>
      <c r="S2" s="239"/>
      <c r="T2" s="239"/>
      <c r="U2" s="239"/>
      <c r="V2" s="239"/>
    </row>
    <row r="3" spans="1:22" ht="13.5" customHeight="1">
      <c r="A3" s="263"/>
      <c r="B3" s="264"/>
      <c r="C3" s="264"/>
      <c r="D3" s="264"/>
      <c r="E3" s="264"/>
      <c r="F3" s="264"/>
      <c r="G3" s="264"/>
      <c r="H3" s="264"/>
      <c r="I3" s="264"/>
      <c r="J3" s="264"/>
      <c r="K3" s="264"/>
      <c r="L3" s="264"/>
      <c r="M3" s="264"/>
      <c r="N3" s="264"/>
      <c r="O3" s="264"/>
      <c r="P3" s="264"/>
      <c r="Q3" s="264"/>
      <c r="R3" s="264"/>
      <c r="S3" s="264"/>
      <c r="T3" s="264"/>
      <c r="U3" s="264"/>
      <c r="V3" s="264"/>
    </row>
    <row r="4" spans="1:22" ht="21" customHeight="1">
      <c r="A4" s="263"/>
      <c r="B4" s="412" t="s">
        <v>215</v>
      </c>
      <c r="C4" s="412"/>
      <c r="D4" s="265"/>
      <c r="E4" s="412" t="s">
        <v>216</v>
      </c>
      <c r="F4" s="412"/>
      <c r="G4" s="412"/>
      <c r="H4" s="264"/>
      <c r="I4" s="264"/>
      <c r="J4" s="264"/>
      <c r="K4" s="264"/>
      <c r="L4" s="264"/>
      <c r="M4" s="264"/>
      <c r="N4" s="264"/>
      <c r="O4" s="264"/>
      <c r="P4" s="264"/>
      <c r="Q4" s="264"/>
      <c r="R4" s="264"/>
      <c r="S4" s="264"/>
      <c r="T4" s="264"/>
      <c r="U4" s="264"/>
      <c r="V4" s="264"/>
    </row>
    <row r="5" spans="1:22" ht="5.25" customHeight="1">
      <c r="A5" s="263"/>
      <c r="B5" s="265"/>
      <c r="C5" s="265"/>
      <c r="D5" s="265"/>
      <c r="E5" s="265"/>
      <c r="F5" s="265"/>
      <c r="G5" s="265"/>
      <c r="H5" s="264"/>
      <c r="I5" s="264"/>
      <c r="J5" s="264"/>
      <c r="K5" s="264"/>
      <c r="L5" s="264"/>
      <c r="M5" s="264"/>
      <c r="N5" s="264"/>
      <c r="O5" s="264"/>
      <c r="P5" s="264"/>
      <c r="Q5" s="264"/>
      <c r="R5" s="264"/>
      <c r="S5" s="264"/>
      <c r="T5" s="264"/>
      <c r="U5" s="264"/>
      <c r="V5" s="264"/>
    </row>
    <row r="6" spans="1:22" ht="23.25" customHeight="1">
      <c r="A6" s="263"/>
      <c r="B6" s="413" t="s">
        <v>213</v>
      </c>
      <c r="C6" s="412"/>
      <c r="D6" s="265"/>
      <c r="E6" s="413" t="s">
        <v>214</v>
      </c>
      <c r="F6" s="412"/>
      <c r="G6" s="412"/>
      <c r="H6" s="264"/>
      <c r="I6" s="264"/>
      <c r="J6" s="264"/>
      <c r="K6" s="264"/>
      <c r="L6" s="264"/>
      <c r="M6" s="264"/>
      <c r="N6" s="264"/>
      <c r="O6" s="264"/>
      <c r="P6" s="264"/>
      <c r="Q6" s="264"/>
      <c r="R6" s="264"/>
      <c r="S6" s="264"/>
      <c r="T6" s="264"/>
      <c r="U6" s="264"/>
      <c r="V6" s="264"/>
    </row>
    <row r="7" spans="1:22" ht="4.5" customHeight="1">
      <c r="A7" s="263"/>
      <c r="B7" s="265"/>
      <c r="C7" s="265"/>
      <c r="D7" s="265"/>
      <c r="E7" s="265"/>
      <c r="F7" s="265"/>
      <c r="G7" s="265"/>
      <c r="H7" s="264"/>
      <c r="I7" s="264"/>
      <c r="J7" s="264"/>
      <c r="K7" s="264"/>
      <c r="L7" s="264"/>
      <c r="M7" s="264"/>
      <c r="N7" s="264"/>
      <c r="O7" s="264"/>
      <c r="P7" s="264"/>
      <c r="Q7" s="264"/>
      <c r="R7" s="264"/>
      <c r="S7" s="264"/>
      <c r="T7" s="264"/>
      <c r="U7" s="264"/>
      <c r="V7" s="264"/>
    </row>
    <row r="8" spans="1:22" ht="19.5" customHeight="1">
      <c r="A8" s="263"/>
      <c r="B8" s="412" t="s">
        <v>174</v>
      </c>
      <c r="C8" s="412"/>
      <c r="D8" s="265"/>
      <c r="E8" s="414" t="s">
        <v>219</v>
      </c>
      <c r="F8" s="414"/>
      <c r="G8" s="414"/>
      <c r="H8" s="264"/>
      <c r="I8" s="264"/>
      <c r="J8" s="264"/>
      <c r="K8" s="264"/>
      <c r="L8" s="264"/>
      <c r="M8" s="264"/>
      <c r="N8" s="264"/>
      <c r="O8" s="264"/>
      <c r="P8" s="264"/>
      <c r="Q8" s="264"/>
      <c r="R8" s="264"/>
      <c r="S8" s="264"/>
      <c r="T8" s="264"/>
      <c r="U8" s="264"/>
      <c r="V8" s="264"/>
    </row>
    <row r="9" spans="1:22" ht="21" customHeight="1">
      <c r="I9" s="264"/>
    </row>
    <row r="11" spans="1:22" ht="17">
      <c r="S11" s="242"/>
    </row>
    <row r="12" spans="1:22" ht="17">
      <c r="S12" s="242"/>
    </row>
    <row r="13" spans="1:22" ht="17">
      <c r="S13" s="242"/>
    </row>
    <row r="14" spans="1:22" ht="17">
      <c r="S14" s="242"/>
    </row>
    <row r="15" spans="1:22" ht="17">
      <c r="S15" s="243"/>
    </row>
    <row r="16" spans="1:22" ht="17">
      <c r="S16" s="242"/>
    </row>
    <row r="26" spans="2:7" ht="15" customHeight="1">
      <c r="B26" s="411" t="s">
        <v>132</v>
      </c>
      <c r="C26" s="411"/>
      <c r="E26" s="411" t="s">
        <v>184</v>
      </c>
      <c r="F26" s="411"/>
      <c r="G26" s="411"/>
    </row>
    <row r="27" spans="2:7">
      <c r="B27" s="411"/>
      <c r="C27" s="411"/>
      <c r="E27" s="411"/>
      <c r="F27" s="411"/>
      <c r="G27" s="411"/>
    </row>
    <row r="28" spans="2:7">
      <c r="B28" s="411"/>
      <c r="C28" s="411"/>
      <c r="E28" s="411"/>
      <c r="F28" s="411"/>
      <c r="G28" s="411"/>
    </row>
    <row r="37" spans="2:13">
      <c r="J37" s="289"/>
      <c r="K37" s="289"/>
      <c r="L37" s="289"/>
      <c r="M37" s="289"/>
    </row>
    <row r="38" spans="2:13">
      <c r="J38" s="289"/>
      <c r="K38" s="289"/>
      <c r="L38" s="289"/>
      <c r="M38" s="289"/>
    </row>
    <row r="39" spans="2:13">
      <c r="J39" s="289"/>
      <c r="K39" s="289"/>
      <c r="L39" s="289"/>
      <c r="M39" s="289"/>
    </row>
    <row r="40" spans="2:13">
      <c r="J40" s="289"/>
      <c r="K40" s="289"/>
      <c r="L40" s="289"/>
      <c r="M40" s="289"/>
    </row>
    <row r="41" spans="2:13">
      <c r="J41" s="289"/>
      <c r="K41" s="289"/>
      <c r="L41" s="289"/>
      <c r="M41" s="289"/>
    </row>
    <row r="42" spans="2:13">
      <c r="J42" s="289"/>
      <c r="K42" s="289"/>
      <c r="L42" s="289"/>
      <c r="M42" s="289"/>
    </row>
    <row r="43" spans="2:13">
      <c r="J43" s="289"/>
      <c r="K43" s="289"/>
      <c r="L43" s="289"/>
      <c r="M43" s="289"/>
    </row>
    <row r="44" spans="2:13" ht="30.75" customHeight="1">
      <c r="J44" s="289"/>
      <c r="K44" s="289"/>
      <c r="L44" s="289"/>
      <c r="M44" s="289"/>
    </row>
    <row r="45" spans="2:13">
      <c r="J45" s="289"/>
      <c r="K45" s="289"/>
      <c r="L45" s="289"/>
      <c r="M45" s="289"/>
    </row>
    <row r="46" spans="2:13" ht="15" customHeight="1">
      <c r="B46" s="411" t="s">
        <v>212</v>
      </c>
      <c r="C46" s="411"/>
      <c r="E46" s="411" t="s">
        <v>227</v>
      </c>
      <c r="F46" s="411"/>
      <c r="G46" s="411"/>
      <c r="J46" s="289"/>
      <c r="K46" s="289"/>
      <c r="L46" s="289"/>
      <c r="M46" s="289"/>
    </row>
    <row r="47" spans="2:13">
      <c r="B47" s="411"/>
      <c r="C47" s="411"/>
      <c r="E47" s="411"/>
      <c r="F47" s="411"/>
      <c r="G47" s="411"/>
      <c r="J47" s="289"/>
      <c r="K47" s="289"/>
      <c r="L47" s="289"/>
      <c r="M47" s="289"/>
    </row>
    <row r="48" spans="2:13" ht="35.25" customHeight="1">
      <c r="B48" s="411"/>
      <c r="C48" s="411"/>
      <c r="E48" s="411"/>
      <c r="F48" s="411"/>
      <c r="G48" s="411"/>
      <c r="J48" s="289"/>
      <c r="K48" s="289"/>
      <c r="L48" s="289"/>
      <c r="M48" s="289"/>
    </row>
    <row r="49" spans="10:14">
      <c r="J49" s="289"/>
      <c r="K49" s="289"/>
      <c r="L49" s="289"/>
      <c r="M49" s="289"/>
      <c r="N49" s="271"/>
    </row>
    <row r="50" spans="10:14">
      <c r="J50" s="289"/>
      <c r="K50" s="289"/>
      <c r="L50" s="289" t="s">
        <v>49</v>
      </c>
      <c r="M50" s="289" t="s">
        <v>56</v>
      </c>
      <c r="N50" s="271"/>
    </row>
    <row r="51" spans="10:14">
      <c r="J51" s="289"/>
      <c r="K51" s="289" t="s">
        <v>185</v>
      </c>
      <c r="L51" s="289">
        <f>'4 - Actual Cashflow Report'!H19</f>
        <v>0</v>
      </c>
      <c r="M51" s="289">
        <f>'4 - Actual Cashflow Report'!I19</f>
        <v>0</v>
      </c>
      <c r="N51" s="271"/>
    </row>
    <row r="52" spans="10:14">
      <c r="J52" s="289"/>
      <c r="K52" s="289" t="s">
        <v>186</v>
      </c>
      <c r="L52" s="289">
        <f>'4 - Actual Cashflow Report'!H20</f>
        <v>0</v>
      </c>
      <c r="M52" s="289">
        <f>'4 - Actual Cashflow Report'!I20</f>
        <v>0</v>
      </c>
      <c r="N52" s="271"/>
    </row>
    <row r="53" spans="10:14">
      <c r="J53" s="289"/>
      <c r="K53" s="289" t="s">
        <v>187</v>
      </c>
      <c r="L53" s="289">
        <f>'4 - Actual Cashflow Report'!H21</f>
        <v>0</v>
      </c>
      <c r="M53" s="289">
        <f>'4 - Actual Cashflow Report'!I21</f>
        <v>0</v>
      </c>
      <c r="N53" s="271"/>
    </row>
    <row r="54" spans="10:14">
      <c r="J54" s="289"/>
      <c r="K54" s="289" t="s">
        <v>188</v>
      </c>
      <c r="L54" s="289">
        <f>'4 - Actual Cashflow Report'!H22</f>
        <v>0</v>
      </c>
      <c r="M54" s="289">
        <f>'4 - Actual Cashflow Report'!I22</f>
        <v>0</v>
      </c>
      <c r="N54" s="271"/>
    </row>
    <row r="55" spans="10:14">
      <c r="J55" s="289"/>
      <c r="K55" s="289" t="s">
        <v>228</v>
      </c>
      <c r="L55" s="289">
        <f>'4 - Actual Cashflow Report'!H23</f>
        <v>0</v>
      </c>
      <c r="M55" s="289">
        <f>'4 - Actual Cashflow Report'!I23</f>
        <v>0</v>
      </c>
      <c r="N55" s="271"/>
    </row>
    <row r="56" spans="10:14">
      <c r="J56" s="289"/>
      <c r="K56" s="289" t="s">
        <v>189</v>
      </c>
      <c r="L56" s="289">
        <f>'4 - Actual Cashflow Report'!H24</f>
        <v>0</v>
      </c>
      <c r="M56" s="289">
        <f>'4 - Actual Cashflow Report'!I24</f>
        <v>0</v>
      </c>
      <c r="N56" s="271"/>
    </row>
    <row r="57" spans="10:14">
      <c r="J57" s="289"/>
      <c r="K57" s="289" t="s">
        <v>190</v>
      </c>
      <c r="L57" s="289">
        <f>'4 - Actual Cashflow Report'!H25</f>
        <v>0</v>
      </c>
      <c r="M57" s="289">
        <f>'4 - Actual Cashflow Report'!I25</f>
        <v>0</v>
      </c>
      <c r="N57" s="271"/>
    </row>
    <row r="58" spans="10:14">
      <c r="J58" s="289"/>
      <c r="K58" s="289" t="s">
        <v>191</v>
      </c>
      <c r="L58" s="289">
        <f>'4 - Actual Cashflow Report'!H26</f>
        <v>0</v>
      </c>
      <c r="M58" s="289">
        <f>'4 - Actual Cashflow Report'!I26</f>
        <v>0</v>
      </c>
      <c r="N58" s="271"/>
    </row>
    <row r="59" spans="10:14">
      <c r="J59" s="289"/>
      <c r="K59" s="289" t="s">
        <v>192</v>
      </c>
      <c r="L59" s="289">
        <f>'4 - Actual Cashflow Report'!H27</f>
        <v>0</v>
      </c>
      <c r="M59" s="289">
        <f>'4 - Actual Cashflow Report'!I27</f>
        <v>0</v>
      </c>
      <c r="N59" s="271"/>
    </row>
    <row r="60" spans="10:14">
      <c r="J60" s="289"/>
      <c r="K60" s="289" t="s">
        <v>193</v>
      </c>
      <c r="L60" s="289">
        <f>'4 - Actual Cashflow Report'!H28</f>
        <v>0</v>
      </c>
      <c r="M60" s="289">
        <f>'4 - Actual Cashflow Report'!I28</f>
        <v>0</v>
      </c>
      <c r="N60" s="271"/>
    </row>
    <row r="61" spans="10:14">
      <c r="J61" s="289"/>
      <c r="K61" s="289" t="s">
        <v>194</v>
      </c>
      <c r="L61" s="289">
        <f>'4 - Actual Cashflow Report'!H29</f>
        <v>0</v>
      </c>
      <c r="M61" s="289">
        <f>'4 - Actual Cashflow Report'!I29</f>
        <v>0</v>
      </c>
      <c r="N61" s="271"/>
    </row>
    <row r="62" spans="10:14">
      <c r="J62" s="289"/>
      <c r="K62" s="289" t="s">
        <v>195</v>
      </c>
      <c r="L62" s="289">
        <f>'4 - Actual Cashflow Report'!H30</f>
        <v>0</v>
      </c>
      <c r="M62" s="289">
        <f>'4 - Actual Cashflow Report'!I30</f>
        <v>0</v>
      </c>
      <c r="N62" s="271"/>
    </row>
    <row r="63" spans="10:14">
      <c r="J63" s="289"/>
      <c r="K63" s="289" t="s">
        <v>196</v>
      </c>
      <c r="L63" s="289">
        <f>'4 - Actual Cashflow Report'!H31</f>
        <v>0</v>
      </c>
      <c r="M63" s="289">
        <f>'4 - Actual Cashflow Report'!I31</f>
        <v>0</v>
      </c>
      <c r="N63" s="271"/>
    </row>
    <row r="64" spans="10:14">
      <c r="J64" s="289"/>
      <c r="K64" s="289" t="s">
        <v>197</v>
      </c>
      <c r="L64" s="289">
        <f>'4 - Actual Cashflow Report'!H32</f>
        <v>0</v>
      </c>
      <c r="M64" s="289">
        <f>'4 - Actual Cashflow Report'!I32</f>
        <v>0</v>
      </c>
      <c r="N64" s="271"/>
    </row>
    <row r="65" spans="2:14">
      <c r="J65" s="289"/>
      <c r="K65" s="289" t="s">
        <v>198</v>
      </c>
      <c r="L65" s="289">
        <f>'4 - Actual Cashflow Report'!H33</f>
        <v>0</v>
      </c>
      <c r="M65" s="289">
        <f>'4 - Actual Cashflow Report'!I33</f>
        <v>0</v>
      </c>
      <c r="N65" s="271"/>
    </row>
    <row r="66" spans="2:14">
      <c r="J66" s="289"/>
      <c r="K66" s="289" t="s">
        <v>199</v>
      </c>
      <c r="L66" s="289">
        <f>'4 - Actual Cashflow Report'!H34</f>
        <v>0</v>
      </c>
      <c r="M66" s="289">
        <f>'4 - Actual Cashflow Report'!I34</f>
        <v>0</v>
      </c>
      <c r="N66" s="271"/>
    </row>
    <row r="67" spans="2:14">
      <c r="J67" s="289"/>
      <c r="K67" s="289" t="s">
        <v>200</v>
      </c>
      <c r="L67" s="289">
        <f>'4 - Actual Cashflow Report'!H35</f>
        <v>0</v>
      </c>
      <c r="M67" s="289">
        <f>'4 - Actual Cashflow Report'!I35</f>
        <v>0</v>
      </c>
      <c r="N67" s="271"/>
    </row>
    <row r="68" spans="2:14">
      <c r="J68" s="289"/>
      <c r="K68" s="289" t="s">
        <v>229</v>
      </c>
      <c r="L68" s="289">
        <f>'4 - Actual Cashflow Report'!H36</f>
        <v>0</v>
      </c>
      <c r="M68" s="289">
        <f>'4 - Actual Cashflow Report'!I36</f>
        <v>0</v>
      </c>
      <c r="N68" s="271"/>
    </row>
    <row r="69" spans="2:14">
      <c r="J69" s="289"/>
      <c r="K69" s="289" t="s">
        <v>201</v>
      </c>
      <c r="L69" s="289">
        <f>'4 - Actual Cashflow Report'!H37</f>
        <v>0</v>
      </c>
      <c r="M69" s="289">
        <f>'4 - Actual Cashflow Report'!I37</f>
        <v>0</v>
      </c>
      <c r="N69" s="271"/>
    </row>
    <row r="70" spans="2:14">
      <c r="J70" s="289"/>
      <c r="K70" s="289" t="s">
        <v>202</v>
      </c>
      <c r="L70" s="289">
        <f>'4 - Actual Cashflow Report'!H38</f>
        <v>0</v>
      </c>
      <c r="M70" s="289">
        <f>'4 - Actual Cashflow Report'!I38</f>
        <v>0</v>
      </c>
      <c r="N70" s="271"/>
    </row>
    <row r="71" spans="2:14">
      <c r="J71" s="289"/>
      <c r="K71" s="289" t="s">
        <v>203</v>
      </c>
      <c r="L71" s="289">
        <f>'4 - Actual Cashflow Report'!H39</f>
        <v>0</v>
      </c>
      <c r="M71" s="289">
        <f>'4 - Actual Cashflow Report'!I39</f>
        <v>0</v>
      </c>
      <c r="N71" s="271"/>
    </row>
    <row r="72" spans="2:14">
      <c r="J72" s="289"/>
      <c r="K72" s="289" t="s">
        <v>204</v>
      </c>
      <c r="L72" s="289">
        <f>'4 - Actual Cashflow Report'!H40</f>
        <v>0</v>
      </c>
      <c r="M72" s="289">
        <f>'4 - Actual Cashflow Report'!I40</f>
        <v>0</v>
      </c>
      <c r="N72" s="271"/>
    </row>
    <row r="73" spans="2:14">
      <c r="J73" s="289"/>
      <c r="K73" s="289" t="s">
        <v>27</v>
      </c>
      <c r="L73" s="289">
        <f>'4 - Actual Cashflow Report'!H41</f>
        <v>0</v>
      </c>
      <c r="M73" s="289">
        <f>'4 - Actual Cashflow Report'!I41</f>
        <v>0</v>
      </c>
      <c r="N73" s="271"/>
    </row>
    <row r="74" spans="2:14">
      <c r="J74" s="289"/>
      <c r="K74" s="289" t="s">
        <v>205</v>
      </c>
      <c r="L74" s="289">
        <f>'4 - Actual Cashflow Report'!H42</f>
        <v>0</v>
      </c>
      <c r="M74" s="289">
        <f>'4 - Actual Cashflow Report'!I42</f>
        <v>0</v>
      </c>
      <c r="N74" s="271"/>
    </row>
    <row r="75" spans="2:14" ht="9.75" customHeight="1">
      <c r="B75" s="411" t="s">
        <v>217</v>
      </c>
      <c r="C75" s="411"/>
      <c r="D75" s="411"/>
      <c r="E75" s="411"/>
      <c r="F75" s="411"/>
      <c r="G75" s="411"/>
      <c r="J75" s="289"/>
      <c r="K75" s="289" t="s">
        <v>204</v>
      </c>
      <c r="L75" s="289">
        <f>'4 - Actual Cashflow Report'!I70</f>
        <v>0</v>
      </c>
      <c r="M75" s="289"/>
      <c r="N75" s="271"/>
    </row>
    <row r="76" spans="2:14" ht="9.75" customHeight="1">
      <c r="B76" s="411"/>
      <c r="C76" s="411"/>
      <c r="D76" s="411"/>
      <c r="E76" s="411"/>
      <c r="F76" s="411"/>
      <c r="G76" s="411"/>
      <c r="J76" s="289"/>
      <c r="K76" s="289" t="s">
        <v>27</v>
      </c>
      <c r="L76" s="289">
        <f>'4 - Actual Cashflow Report'!I71</f>
        <v>0</v>
      </c>
      <c r="M76" s="289"/>
      <c r="N76" s="271"/>
    </row>
    <row r="77" spans="2:14" ht="9.75" customHeight="1">
      <c r="B77" s="411"/>
      <c r="C77" s="411"/>
      <c r="D77" s="411"/>
      <c r="E77" s="411"/>
      <c r="F77" s="411"/>
      <c r="G77" s="411"/>
      <c r="J77" s="289"/>
      <c r="K77" s="289" t="s">
        <v>205</v>
      </c>
      <c r="L77" s="289">
        <f>'4 - Actual Cashflow Report'!I72</f>
        <v>0</v>
      </c>
      <c r="M77" s="289"/>
      <c r="N77" s="271"/>
    </row>
    <row r="78" spans="2:14">
      <c r="J78" s="289"/>
      <c r="K78" s="289" t="s">
        <v>10</v>
      </c>
      <c r="L78" s="289">
        <f>'4 - Actual Cashflow Report'!H43</f>
        <v>0</v>
      </c>
      <c r="M78" s="289">
        <f>'4 - Actual Cashflow Report'!I43</f>
        <v>0</v>
      </c>
      <c r="N78" s="271"/>
    </row>
    <row r="79" spans="2:14">
      <c r="J79" s="289"/>
      <c r="K79" s="289" t="s">
        <v>92</v>
      </c>
      <c r="L79" s="289">
        <f>'4 - Actual Cashflow Report'!H44</f>
        <v>0</v>
      </c>
      <c r="M79" s="289">
        <f>'4 - Actual Cashflow Report'!I44</f>
        <v>0</v>
      </c>
      <c r="N79" s="271"/>
    </row>
    <row r="80" spans="2:14">
      <c r="J80" s="289"/>
      <c r="K80" s="289"/>
      <c r="L80" s="289"/>
      <c r="M80" s="289"/>
      <c r="N80" s="271"/>
    </row>
    <row r="81" spans="10:14">
      <c r="J81" s="289"/>
      <c r="K81" s="289"/>
      <c r="L81" s="289"/>
      <c r="M81" s="289"/>
      <c r="N81" s="271"/>
    </row>
    <row r="82" spans="10:14">
      <c r="J82" s="289"/>
      <c r="K82" s="289"/>
      <c r="L82" s="289"/>
      <c r="M82" s="289"/>
      <c r="N82" s="271"/>
    </row>
    <row r="83" spans="10:14">
      <c r="J83" s="289"/>
      <c r="K83" s="289"/>
      <c r="L83" s="289" t="s">
        <v>56</v>
      </c>
      <c r="M83" s="289" t="s">
        <v>49</v>
      </c>
      <c r="N83" s="271"/>
    </row>
    <row r="84" spans="10:14">
      <c r="J84" s="289"/>
      <c r="K84" s="289" t="s">
        <v>185</v>
      </c>
      <c r="L84" s="289">
        <f>'4 - Actual Cashflow Report'!I49</f>
        <v>0</v>
      </c>
      <c r="M84" s="289">
        <f>'3 - Actual Monthly Cashflow'!F21</f>
        <v>0</v>
      </c>
      <c r="N84" s="271"/>
    </row>
    <row r="85" spans="10:14">
      <c r="J85" s="289"/>
      <c r="K85" s="289" t="s">
        <v>186</v>
      </c>
      <c r="L85" s="289">
        <f>'4 - Actual Cashflow Report'!I50</f>
        <v>0</v>
      </c>
      <c r="M85" s="289">
        <f>'3 - Actual Monthly Cashflow'!F22</f>
        <v>0</v>
      </c>
      <c r="N85" s="271"/>
    </row>
    <row r="86" spans="10:14">
      <c r="J86" s="289"/>
      <c r="K86" s="289" t="s">
        <v>187</v>
      </c>
      <c r="L86" s="289">
        <f>'4 - Actual Cashflow Report'!I51</f>
        <v>0</v>
      </c>
      <c r="M86" s="289">
        <f>'3 - Actual Monthly Cashflow'!F23</f>
        <v>0</v>
      </c>
      <c r="N86" s="271"/>
    </row>
    <row r="87" spans="10:14">
      <c r="J87" s="289"/>
      <c r="K87" s="289" t="s">
        <v>188</v>
      </c>
      <c r="L87" s="289">
        <f>'4 - Actual Cashflow Report'!I52</f>
        <v>0</v>
      </c>
      <c r="M87" s="289">
        <f>'3 - Actual Monthly Cashflow'!F24</f>
        <v>0</v>
      </c>
      <c r="N87" s="271"/>
    </row>
    <row r="88" spans="10:14">
      <c r="J88" s="289"/>
      <c r="K88" s="289" t="s">
        <v>228</v>
      </c>
      <c r="L88" s="289">
        <f>'4 - Actual Cashflow Report'!I53</f>
        <v>0</v>
      </c>
      <c r="M88" s="289">
        <f>'3 - Actual Monthly Cashflow'!F25</f>
        <v>0</v>
      </c>
      <c r="N88" s="271"/>
    </row>
    <row r="89" spans="10:14">
      <c r="J89" s="289"/>
      <c r="K89" s="289" t="s">
        <v>189</v>
      </c>
      <c r="L89" s="289">
        <f>'4 - Actual Cashflow Report'!I54</f>
        <v>0</v>
      </c>
      <c r="M89" s="289">
        <f>'3 - Actual Monthly Cashflow'!F26</f>
        <v>0</v>
      </c>
      <c r="N89" s="271"/>
    </row>
    <row r="90" spans="10:14">
      <c r="J90" s="289"/>
      <c r="K90" s="289" t="s">
        <v>190</v>
      </c>
      <c r="L90" s="289">
        <f>'4 - Actual Cashflow Report'!I55</f>
        <v>0</v>
      </c>
      <c r="M90" s="289">
        <f>'3 - Actual Monthly Cashflow'!F27</f>
        <v>0</v>
      </c>
      <c r="N90" s="271"/>
    </row>
    <row r="91" spans="10:14">
      <c r="J91" s="289"/>
      <c r="K91" s="289" t="s">
        <v>191</v>
      </c>
      <c r="L91" s="289">
        <f>'4 - Actual Cashflow Report'!I56</f>
        <v>0</v>
      </c>
      <c r="M91" s="289">
        <f>'3 - Actual Monthly Cashflow'!F28</f>
        <v>0</v>
      </c>
      <c r="N91" s="271"/>
    </row>
    <row r="92" spans="10:14">
      <c r="J92" s="289"/>
      <c r="K92" s="289" t="s">
        <v>192</v>
      </c>
      <c r="L92" s="289">
        <f>'4 - Actual Cashflow Report'!I57</f>
        <v>0</v>
      </c>
      <c r="M92" s="289">
        <f>'3 - Actual Monthly Cashflow'!F29</f>
        <v>0</v>
      </c>
      <c r="N92" s="271"/>
    </row>
    <row r="93" spans="10:14">
      <c r="J93" s="289"/>
      <c r="K93" s="289" t="s">
        <v>193</v>
      </c>
      <c r="L93" s="289">
        <f>'4 - Actual Cashflow Report'!I58</f>
        <v>0</v>
      </c>
      <c r="M93" s="289">
        <f>'3 - Actual Monthly Cashflow'!F30</f>
        <v>0</v>
      </c>
      <c r="N93" s="271"/>
    </row>
    <row r="94" spans="10:14">
      <c r="J94" s="289"/>
      <c r="K94" s="289" t="s">
        <v>194</v>
      </c>
      <c r="L94" s="289">
        <f>'4 - Actual Cashflow Report'!I59</f>
        <v>0</v>
      </c>
      <c r="M94" s="289">
        <f>'3 - Actual Monthly Cashflow'!F31</f>
        <v>0</v>
      </c>
      <c r="N94" s="271"/>
    </row>
    <row r="95" spans="10:14">
      <c r="J95" s="289"/>
      <c r="K95" s="289" t="s">
        <v>195</v>
      </c>
      <c r="L95" s="289">
        <f>'4 - Actual Cashflow Report'!I60</f>
        <v>0</v>
      </c>
      <c r="M95" s="289">
        <f>'3 - Actual Monthly Cashflow'!F32</f>
        <v>0</v>
      </c>
      <c r="N95" s="271"/>
    </row>
    <row r="96" spans="10:14">
      <c r="J96" s="289"/>
      <c r="K96" s="289" t="s">
        <v>196</v>
      </c>
      <c r="L96" s="289">
        <f>'4 - Actual Cashflow Report'!I61</f>
        <v>0</v>
      </c>
      <c r="M96" s="289">
        <f>'3 - Actual Monthly Cashflow'!F33</f>
        <v>0</v>
      </c>
      <c r="N96" s="271"/>
    </row>
    <row r="97" spans="2:14">
      <c r="J97" s="289"/>
      <c r="K97" s="289" t="s">
        <v>197</v>
      </c>
      <c r="L97" s="289">
        <f>'4 - Actual Cashflow Report'!I62</f>
        <v>0</v>
      </c>
      <c r="M97" s="289">
        <f>'3 - Actual Monthly Cashflow'!F34</f>
        <v>0</v>
      </c>
      <c r="N97" s="271"/>
    </row>
    <row r="98" spans="2:14">
      <c r="J98" s="289"/>
      <c r="K98" s="289" t="s">
        <v>198</v>
      </c>
      <c r="L98" s="289">
        <f>'4 - Actual Cashflow Report'!I63</f>
        <v>0</v>
      </c>
      <c r="M98" s="289">
        <f>'3 - Actual Monthly Cashflow'!F35</f>
        <v>0</v>
      </c>
      <c r="N98" s="271"/>
    </row>
    <row r="99" spans="2:14">
      <c r="J99" s="289"/>
      <c r="K99" s="289" t="s">
        <v>199</v>
      </c>
      <c r="L99" s="289">
        <f>'4 - Actual Cashflow Report'!I64</f>
        <v>0</v>
      </c>
      <c r="M99" s="289">
        <f>'3 - Actual Monthly Cashflow'!F36</f>
        <v>0</v>
      </c>
      <c r="N99" s="271"/>
    </row>
    <row r="100" spans="2:14">
      <c r="J100" s="289"/>
      <c r="K100" s="289" t="s">
        <v>200</v>
      </c>
      <c r="L100" s="289">
        <f>'4 - Actual Cashflow Report'!I65</f>
        <v>0</v>
      </c>
      <c r="M100" s="289">
        <f>'3 - Actual Monthly Cashflow'!F37</f>
        <v>0</v>
      </c>
      <c r="N100" s="271"/>
    </row>
    <row r="101" spans="2:14">
      <c r="J101" s="289"/>
      <c r="K101" s="289" t="s">
        <v>229</v>
      </c>
      <c r="L101" s="289">
        <f>'4 - Actual Cashflow Report'!I66</f>
        <v>0</v>
      </c>
      <c r="M101" s="289">
        <f>'3 - Actual Monthly Cashflow'!F38</f>
        <v>0</v>
      </c>
      <c r="N101" s="271"/>
    </row>
    <row r="102" spans="2:14">
      <c r="J102" s="289"/>
      <c r="K102" s="289" t="s">
        <v>201</v>
      </c>
      <c r="L102" s="289">
        <f>'4 - Actual Cashflow Report'!I67</f>
        <v>0</v>
      </c>
      <c r="M102" s="289">
        <f>'3 - Actual Monthly Cashflow'!F39</f>
        <v>0</v>
      </c>
      <c r="N102" s="271"/>
    </row>
    <row r="103" spans="2:14">
      <c r="J103" s="289"/>
      <c r="K103" s="289" t="s">
        <v>202</v>
      </c>
      <c r="L103" s="289">
        <f>'4 - Actual Cashflow Report'!I68</f>
        <v>0</v>
      </c>
      <c r="M103" s="289">
        <f>'3 - Actual Monthly Cashflow'!F40</f>
        <v>0</v>
      </c>
      <c r="N103" s="271"/>
    </row>
    <row r="104" spans="2:14">
      <c r="J104" s="289"/>
      <c r="K104" s="289" t="s">
        <v>203</v>
      </c>
      <c r="L104" s="289">
        <f>'4 - Actual Cashflow Report'!I69</f>
        <v>0</v>
      </c>
      <c r="M104" s="289">
        <f>'3 - Actual Monthly Cashflow'!F41</f>
        <v>0</v>
      </c>
      <c r="N104" s="271"/>
    </row>
    <row r="105" spans="2:14" ht="15.75" customHeight="1">
      <c r="B105" s="411" t="s">
        <v>218</v>
      </c>
      <c r="C105" s="411"/>
      <c r="D105" s="411"/>
      <c r="E105" s="411"/>
      <c r="F105" s="411"/>
      <c r="G105" s="411"/>
      <c r="J105" s="289"/>
      <c r="K105" s="289" t="s">
        <v>204</v>
      </c>
      <c r="L105" s="289">
        <f>'4 - Actual Cashflow Report'!I100</f>
        <v>0</v>
      </c>
      <c r="M105" s="289"/>
      <c r="N105" s="271"/>
    </row>
    <row r="106" spans="2:14" ht="15.75" customHeight="1">
      <c r="B106" s="411"/>
      <c r="C106" s="411"/>
      <c r="D106" s="411"/>
      <c r="E106" s="411"/>
      <c r="F106" s="411"/>
      <c r="G106" s="411"/>
      <c r="J106" s="289"/>
      <c r="K106" s="289" t="s">
        <v>27</v>
      </c>
      <c r="L106" s="289">
        <f>'4 - Actual Cashflow Report'!I101</f>
        <v>0</v>
      </c>
      <c r="M106" s="289"/>
      <c r="N106" s="271"/>
    </row>
    <row r="107" spans="2:14" ht="15.75" customHeight="1">
      <c r="B107" s="411"/>
      <c r="C107" s="411"/>
      <c r="D107" s="411"/>
      <c r="E107" s="411"/>
      <c r="F107" s="411"/>
      <c r="G107" s="411"/>
      <c r="J107" s="289"/>
      <c r="K107" s="289" t="s">
        <v>205</v>
      </c>
      <c r="L107" s="289">
        <f>'4 - Actual Cashflow Report'!I102</f>
        <v>0</v>
      </c>
      <c r="M107" s="289"/>
      <c r="N107" s="271"/>
    </row>
    <row r="108" spans="2:14">
      <c r="B108" s="244"/>
    </row>
  </sheetData>
  <sheetProtection algorithmName="SHA-512" hashValue="X02JpjgnsWb+pn8Z2DcUCMMVI7FMPYfCM6CI8u6ejUkQRfP548tXkVdpq8BHe/+sHQTniFlZQ/wv8sBtF/jZ1g==" saltValue="rEMsmn99YxdcSjshRk7IMg==" spinCount="100000" sheet="1" objects="1" scenarios="1"/>
  <mergeCells count="12">
    <mergeCell ref="B4:C4"/>
    <mergeCell ref="B6:C6"/>
    <mergeCell ref="E4:G4"/>
    <mergeCell ref="E6:G6"/>
    <mergeCell ref="B8:C8"/>
    <mergeCell ref="E8:G8"/>
    <mergeCell ref="B105:G107"/>
    <mergeCell ref="B46:C48"/>
    <mergeCell ref="E46:G48"/>
    <mergeCell ref="B75:G77"/>
    <mergeCell ref="B26:C28"/>
    <mergeCell ref="E26:G28"/>
  </mergeCells>
  <hyperlinks>
    <hyperlink ref="B4:C4" location="'5 -Tracking &amp; Comparison Charts'!B15" display="How is income tracking compared to my plan?" xr:uid="{00000000-0004-0000-0700-000000000000}"/>
    <hyperlink ref="E4:G4" location="'5 -Tracking &amp; Comparison Charts'!E13" display="How are expenses tracking compared to my plan?" xr:uid="{00000000-0004-0000-0700-000001000000}"/>
    <hyperlink ref="B6:C6" location="'5 -Tracking &amp; Comparison Charts'!B45" display="'5 -Tracking &amp; Comparison Charts'!B45" xr:uid="{00000000-0004-0000-0700-000002000000}"/>
    <hyperlink ref="E6:G6" location="'5 -Tracking &amp; Comparison Charts'!E45" display="'5 -Tracking &amp; Comparison Charts'!E45" xr:uid="{00000000-0004-0000-0700-000003000000}"/>
    <hyperlink ref="B8:C8" location="'5 -Tracking &amp; Comparison Charts'!B70" display="What have I spent my money on?" xr:uid="{00000000-0004-0000-0700-000004000000}"/>
    <hyperlink ref="E8:F8" location="'5 -Tracking &amp; Comparison Charts'!B40" display="'5 -Tracking &amp; Comparison Charts'!B40" xr:uid="{00000000-0004-0000-0700-000005000000}"/>
    <hyperlink ref="E8:G8" location="'5 -Tracking &amp; Comparison Charts'!B100" display="What do I spend the most money on?" xr:uid="{00000000-0004-0000-0700-000006000000}"/>
  </hyperlinks>
  <pageMargins left="0.7" right="0.7" top="0.75" bottom="0.75" header="0.3" footer="0.3"/>
  <pageSetup paperSize="9"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3"/>
  <sheetViews>
    <sheetView showGridLines="0" zoomScale="110" zoomScaleNormal="110" workbookViewId="0">
      <selection sqref="A1:AN54"/>
    </sheetView>
  </sheetViews>
  <sheetFormatPr defaultColWidth="9.1796875" defaultRowHeight="19.5" customHeight="1"/>
  <cols>
    <col min="1" max="1" width="23.26953125" style="258" customWidth="1"/>
    <col min="2" max="2" width="112.1796875" style="259" customWidth="1"/>
    <col min="3" max="16384" width="9.1796875" style="258"/>
  </cols>
  <sheetData>
    <row r="1" spans="1:22" s="257" customFormat="1" ht="33" customHeight="1">
      <c r="A1" s="240" t="s">
        <v>133</v>
      </c>
      <c r="B1" s="256"/>
      <c r="C1" s="239"/>
      <c r="D1" s="239"/>
      <c r="E1" s="239"/>
      <c r="F1" s="239"/>
      <c r="G1" s="239"/>
      <c r="H1" s="239"/>
      <c r="I1" s="239"/>
      <c r="J1" s="239"/>
      <c r="K1" s="239"/>
      <c r="L1" s="239"/>
      <c r="M1" s="239"/>
      <c r="N1" s="239"/>
      <c r="O1" s="239"/>
      <c r="P1" s="239"/>
      <c r="Q1" s="239"/>
      <c r="R1" s="239"/>
      <c r="S1" s="239"/>
      <c r="T1" s="239"/>
      <c r="U1" s="239"/>
      <c r="V1" s="239"/>
    </row>
    <row r="2" spans="1:22" ht="11.25" customHeight="1">
      <c r="A2" s="260"/>
    </row>
    <row r="3" spans="1:22" ht="19.5" customHeight="1">
      <c r="A3" s="261" t="s">
        <v>135</v>
      </c>
      <c r="B3" s="259" t="s">
        <v>137</v>
      </c>
    </row>
    <row r="4" spans="1:22" ht="19.5" customHeight="1">
      <c r="A4" s="261" t="s">
        <v>136</v>
      </c>
      <c r="B4" s="259" t="s">
        <v>138</v>
      </c>
    </row>
    <row r="5" spans="1:22" ht="11.25" customHeight="1">
      <c r="A5" s="261"/>
    </row>
    <row r="6" spans="1:22" ht="19.5" customHeight="1">
      <c r="A6" s="262" t="s">
        <v>152</v>
      </c>
      <c r="B6" s="259" t="s">
        <v>151</v>
      </c>
    </row>
    <row r="7" spans="1:22" ht="19.5" customHeight="1">
      <c r="A7" s="262" t="s">
        <v>154</v>
      </c>
      <c r="B7" s="259" t="s">
        <v>153</v>
      </c>
    </row>
    <row r="8" spans="1:22" ht="19.5" customHeight="1">
      <c r="A8" s="262" t="s">
        <v>157</v>
      </c>
      <c r="B8" s="259" t="s">
        <v>155</v>
      </c>
    </row>
    <row r="9" spans="1:22" ht="19.5" customHeight="1">
      <c r="A9" s="261" t="s">
        <v>156</v>
      </c>
      <c r="B9" s="259" t="s">
        <v>230</v>
      </c>
    </row>
    <row r="10" spans="1:22" ht="19.5" customHeight="1">
      <c r="A10" s="261" t="s">
        <v>158</v>
      </c>
      <c r="B10" s="259" t="s">
        <v>159</v>
      </c>
    </row>
    <row r="11" spans="1:22" ht="19.5" customHeight="1">
      <c r="A11" s="262" t="s">
        <v>162</v>
      </c>
      <c r="B11" s="259" t="s">
        <v>161</v>
      </c>
    </row>
    <row r="12" spans="1:22" ht="19.5" customHeight="1">
      <c r="A12" s="261" t="s">
        <v>164</v>
      </c>
      <c r="B12" s="259" t="s">
        <v>163</v>
      </c>
    </row>
    <row r="13" spans="1:22" ht="19.5" customHeight="1">
      <c r="A13" s="262" t="s">
        <v>150</v>
      </c>
      <c r="B13" s="259" t="s">
        <v>149</v>
      </c>
    </row>
    <row r="14" spans="1:22" ht="19.5" customHeight="1">
      <c r="A14" s="262" t="s">
        <v>139</v>
      </c>
      <c r="B14" s="259" t="s">
        <v>140</v>
      </c>
    </row>
    <row r="15" spans="1:22" ht="19.5" customHeight="1">
      <c r="A15" s="262" t="s">
        <v>141</v>
      </c>
      <c r="B15" s="259" t="s">
        <v>142</v>
      </c>
    </row>
    <row r="16" spans="1:22" ht="19.5" customHeight="1">
      <c r="A16" s="262" t="s">
        <v>143</v>
      </c>
      <c r="B16" s="259" t="s">
        <v>144</v>
      </c>
    </row>
    <row r="17" spans="1:2" ht="19.5" customHeight="1">
      <c r="A17" s="262" t="s">
        <v>145</v>
      </c>
      <c r="B17" s="259" t="s">
        <v>146</v>
      </c>
    </row>
    <row r="18" spans="1:2" ht="19.5" customHeight="1">
      <c r="A18" s="262" t="s">
        <v>147</v>
      </c>
      <c r="B18" s="259" t="s">
        <v>148</v>
      </c>
    </row>
    <row r="19" spans="1:2" ht="19.5" customHeight="1">
      <c r="A19" s="262" t="s">
        <v>168</v>
      </c>
      <c r="B19" s="259" t="s">
        <v>167</v>
      </c>
    </row>
    <row r="20" spans="1:2" ht="19.5" customHeight="1">
      <c r="A20" s="262" t="s">
        <v>166</v>
      </c>
      <c r="B20" s="259" t="s">
        <v>165</v>
      </c>
    </row>
    <row r="21" spans="1:2" ht="19.5" customHeight="1">
      <c r="A21" s="262" t="s">
        <v>160</v>
      </c>
      <c r="B21" s="259" t="s">
        <v>173</v>
      </c>
    </row>
    <row r="22" spans="1:2" ht="19.5" customHeight="1">
      <c r="A22" s="262" t="s">
        <v>170</v>
      </c>
      <c r="B22" s="259" t="s">
        <v>169</v>
      </c>
    </row>
    <row r="23" spans="1:2" ht="19.5" customHeight="1">
      <c r="A23" s="262" t="s">
        <v>172</v>
      </c>
      <c r="B23" s="259" t="s">
        <v>171</v>
      </c>
    </row>
  </sheetData>
  <sheetProtection algorithmName="SHA-512" hashValue="BnES6Jk1f1ozFebAX+UuTvp+j8W4PnGD2/aaRgN0k70cRFzhFMKn2TwONIyoAd2ey4fOB9/cd75T+NDcvAj2MQ==" saltValue="z6MkiZ++Dh9WpvzN2hq0XA==" spinCount="100000" sheet="1" selectLockedCells="1"/>
  <sortState xmlns:xlrd2="http://schemas.microsoft.com/office/spreadsheetml/2017/richdata2" ref="A7:B23">
    <sortCondition ref="A7:A2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Instructions</vt:lpstr>
      <vt:lpstr>Sheet2</vt:lpstr>
      <vt:lpstr>Sheet1</vt:lpstr>
      <vt:lpstr> 1 - Annual Cash Budget</vt:lpstr>
      <vt:lpstr>2 - Planned Monthly Cashflow</vt:lpstr>
      <vt:lpstr>3 - Actual Monthly Cashflow</vt:lpstr>
      <vt:lpstr>4 - Actual Cashflow Report</vt:lpstr>
      <vt:lpstr>5 -Tracking &amp; Comparison Charts</vt:lpstr>
      <vt:lpstr>Glossary</vt:lpstr>
      <vt:lpstr>Cash_Surplus_Deficit_Budget_VS_Actual</vt:lpstr>
      <vt:lpstr>Closing_Bank_Balance_Budget_VS_Actual</vt:lpstr>
      <vt:lpstr>Expense_categories_budget_actual_annual</vt:lpstr>
      <vt:lpstr>Expense_PIE_where_does_my_money_go</vt:lpstr>
      <vt:lpstr>' 1 - Annual Cash Budget'!Print_Area</vt:lpstr>
      <vt:lpstr>'2 - Planned Monthly Cashflow'!Print_Area</vt:lpstr>
      <vt:lpstr>'3 - Actual Monthly Cashflow'!Print_Area</vt:lpstr>
      <vt:lpstr>'4 - Actual Cashflow Report'!Print_Area</vt:lpstr>
      <vt:lpstr>'5 -Tracking &amp; Comparison Charts'!Print_Area</vt:lpstr>
      <vt:lpstr>Total_Expenses_Budget_VS_Actuals</vt:lpstr>
      <vt:lpstr>'5 -Tracking &amp; Comparison Charts'!Total_Income_Budget_VS_Actual</vt:lpstr>
      <vt:lpstr>Total_income_Budget_VS_actual</vt:lpstr>
    </vt:vector>
  </TitlesOfParts>
  <Company>Dexcel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ballantynel</dc:creator>
  <cp:lastModifiedBy>Sarah Brown</cp:lastModifiedBy>
  <cp:lastPrinted>2017-04-12T04:12:46Z</cp:lastPrinted>
  <dcterms:created xsi:type="dcterms:W3CDTF">2009-08-18T03:28:42Z</dcterms:created>
  <dcterms:modified xsi:type="dcterms:W3CDTF">2022-03-20T07:28:32Z</dcterms:modified>
</cp:coreProperties>
</file>