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1340" windowHeight="11025"/>
  </bookViews>
  <sheets>
    <sheet name="Working Volume Calculator" sheetId="4" r:id="rId1"/>
    <sheet name="Sheet1" sheetId="5" r:id="rId2"/>
  </sheets>
  <definedNames>
    <definedName name="B" localSheetId="0">'Working Volume Calculator'!$D$8</definedName>
    <definedName name="B">#REF!</definedName>
    <definedName name="D" localSheetId="0">'Working Volume Calculator'!$D$4</definedName>
    <definedName name="D">#REF!</definedName>
    <definedName name="L" localSheetId="0">'Working Volume Calculator'!$D$7</definedName>
    <definedName name="L">#REF!</definedName>
    <definedName name="_xlnm.Print_Area" localSheetId="0">'Working Volume Calculator'!$A$1:$M$116</definedName>
    <definedName name="solver_adj" localSheetId="0" hidden="1">'Working Volume Calculator'!$F$123</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'Working Volume Calculator'!$I$123</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 name="W" localSheetId="0">'Working Volume Calculator'!$D$6</definedName>
    <definedName name="W">#REF!</definedName>
    <definedName name="Z_27D992FE_3D1D_49DA_9A9B_99E016637E89_.wvu.PrintArea" localSheetId="0" hidden="1">'Working Volume Calculator'!$A$1:$M$116</definedName>
  </definedNames>
  <calcPr calcId="145621"/>
</workbook>
</file>

<file path=xl/calcChain.xml><?xml version="1.0" encoding="utf-8"?>
<calcChain xmlns="http://schemas.openxmlformats.org/spreadsheetml/2006/main">
  <c r="E3" i="5" l="1"/>
  <c r="E4" i="5" s="1"/>
  <c r="C27" i="4"/>
  <c r="G15" i="4"/>
  <c r="F52" i="4" s="1"/>
  <c r="D3" i="5" s="1"/>
  <c r="I15" i="4"/>
  <c r="D11" i="4"/>
  <c r="A10" i="5" l="1"/>
  <c r="A9" i="5"/>
  <c r="F8" i="5"/>
  <c r="A8" i="5"/>
  <c r="A7" i="5"/>
  <c r="A6" i="5"/>
  <c r="A5" i="5"/>
  <c r="A4" i="5"/>
  <c r="F3" i="5"/>
  <c r="A3" i="5"/>
  <c r="J3" i="5" s="1"/>
  <c r="J8" i="5"/>
  <c r="C88" i="4" s="1"/>
  <c r="F54" i="4"/>
  <c r="E52" i="4"/>
  <c r="J51" i="4"/>
  <c r="G51" i="4"/>
  <c r="F51" i="4"/>
  <c r="E51" i="4"/>
  <c r="F53" i="4" l="1"/>
  <c r="I51" i="4" s="1"/>
  <c r="D4" i="5"/>
  <c r="K3" i="5"/>
  <c r="I94" i="4" s="1"/>
  <c r="C80" i="4"/>
  <c r="I52" i="4" l="1"/>
  <c r="F46" i="4" s="1"/>
  <c r="I14" i="4"/>
  <c r="C84" i="4"/>
  <c r="C26" i="4" l="1"/>
  <c r="F45" i="4"/>
  <c r="G14" i="4"/>
  <c r="F40" i="4"/>
  <c r="F38" i="4" s="1"/>
  <c r="F44" i="4"/>
  <c r="J46" i="4" s="1"/>
  <c r="J45" i="4" l="1"/>
  <c r="F36" i="4"/>
  <c r="G5" i="5" s="1"/>
  <c r="G7" i="5"/>
  <c r="J36" i="4" l="1"/>
  <c r="G4" i="5"/>
  <c r="BC18" i="5" s="1"/>
  <c r="BC19" i="5" s="1"/>
  <c r="G6" i="5"/>
  <c r="CI18" i="5"/>
  <c r="CI19" i="5" s="1"/>
  <c r="CY18" i="5"/>
  <c r="CY19" i="5" s="1"/>
  <c r="EU18" i="5"/>
  <c r="EU19" i="5" s="1"/>
  <c r="FK18" i="5"/>
  <c r="FK19" i="5" s="1"/>
  <c r="GA18" i="5"/>
  <c r="GA19" i="5" s="1"/>
  <c r="HG18" i="5"/>
  <c r="HG19" i="5" s="1"/>
  <c r="HW18" i="5"/>
  <c r="HW19" i="5" s="1"/>
  <c r="IM18" i="5"/>
  <c r="IM19" i="5" s="1"/>
  <c r="G14" i="5"/>
  <c r="G15" i="5" s="1"/>
  <c r="W14" i="5"/>
  <c r="W15" i="5" s="1"/>
  <c r="AM14" i="5"/>
  <c r="AM15" i="5" s="1"/>
  <c r="BC14" i="5"/>
  <c r="BC15" i="5" s="1"/>
  <c r="BS14" i="5"/>
  <c r="BS15" i="5" s="1"/>
  <c r="CI14" i="5"/>
  <c r="CI15" i="5" s="1"/>
  <c r="CY14" i="5"/>
  <c r="CY15" i="5" s="1"/>
  <c r="DO14" i="5"/>
  <c r="DO15" i="5" s="1"/>
  <c r="EE14" i="5"/>
  <c r="EE15" i="5" s="1"/>
  <c r="EU14" i="5"/>
  <c r="EU15" i="5" s="1"/>
  <c r="FK14" i="5"/>
  <c r="FK15" i="5" s="1"/>
  <c r="GA14" i="5"/>
  <c r="GA15" i="5" s="1"/>
  <c r="GQ14" i="5"/>
  <c r="GQ15" i="5" s="1"/>
  <c r="HG14" i="5"/>
  <c r="HG15" i="5" s="1"/>
  <c r="HW14" i="5"/>
  <c r="HW15" i="5" s="1"/>
  <c r="IM14" i="5"/>
  <c r="IM15" i="5" s="1"/>
  <c r="P18" i="5"/>
  <c r="P19" i="5" s="1"/>
  <c r="AF18" i="5"/>
  <c r="AF19" i="5" s="1"/>
  <c r="AV18" i="5"/>
  <c r="AV19" i="5" s="1"/>
  <c r="BL18" i="5"/>
  <c r="BL19" i="5" s="1"/>
  <c r="CB18" i="5"/>
  <c r="CB19" i="5" s="1"/>
  <c r="CR18" i="5"/>
  <c r="CR19" i="5" s="1"/>
  <c r="DH18" i="5"/>
  <c r="DH19" i="5" s="1"/>
  <c r="DX18" i="5"/>
  <c r="DX19" i="5" s="1"/>
  <c r="EN18" i="5"/>
  <c r="EN19" i="5" s="1"/>
  <c r="FD18" i="5"/>
  <c r="FD19" i="5" s="1"/>
  <c r="FT18" i="5"/>
  <c r="FT19" i="5" s="1"/>
  <c r="GJ18" i="5"/>
  <c r="GJ19" i="5" s="1"/>
  <c r="GZ18" i="5"/>
  <c r="GZ19" i="5" s="1"/>
  <c r="HP18" i="5"/>
  <c r="HP19" i="5" s="1"/>
  <c r="IF18" i="5"/>
  <c r="IF19" i="5" s="1"/>
  <c r="P14" i="5"/>
  <c r="P15" i="5" s="1"/>
  <c r="AF14" i="5"/>
  <c r="AF15" i="5" s="1"/>
  <c r="AV14" i="5"/>
  <c r="AV15" i="5" s="1"/>
  <c r="BL14" i="5"/>
  <c r="BL15" i="5" s="1"/>
  <c r="CB14" i="5"/>
  <c r="CB15" i="5" s="1"/>
  <c r="CR14" i="5"/>
  <c r="CR15" i="5" s="1"/>
  <c r="DH14" i="5"/>
  <c r="DH15" i="5" s="1"/>
  <c r="DX14" i="5"/>
  <c r="DX15" i="5" s="1"/>
  <c r="EN14" i="5"/>
  <c r="EN15" i="5" s="1"/>
  <c r="FD14" i="5"/>
  <c r="FD15" i="5" s="1"/>
  <c r="FT14" i="5"/>
  <c r="FT15" i="5" s="1"/>
  <c r="GJ14" i="5"/>
  <c r="GJ15" i="5" s="1"/>
  <c r="GZ14" i="5"/>
  <c r="GZ15" i="5" s="1"/>
  <c r="HP14" i="5"/>
  <c r="HP15" i="5" s="1"/>
  <c r="IF14" i="5"/>
  <c r="IF15" i="5" s="1"/>
  <c r="I18" i="5"/>
  <c r="I19" i="5" s="1"/>
  <c r="Y18" i="5"/>
  <c r="Y19" i="5" s="1"/>
  <c r="AO18" i="5"/>
  <c r="AO19" i="5" s="1"/>
  <c r="BE18" i="5"/>
  <c r="BE19" i="5" s="1"/>
  <c r="BU18" i="5"/>
  <c r="BU19" i="5" s="1"/>
  <c r="CK18" i="5"/>
  <c r="CK19" i="5" s="1"/>
  <c r="DA18" i="5"/>
  <c r="DA19" i="5" s="1"/>
  <c r="DQ18" i="5"/>
  <c r="DQ19" i="5" s="1"/>
  <c r="EG18" i="5"/>
  <c r="EG19" i="5" s="1"/>
  <c r="EW18" i="5"/>
  <c r="EW19" i="5" s="1"/>
  <c r="FM18" i="5"/>
  <c r="FM19" i="5" s="1"/>
  <c r="GC18" i="5"/>
  <c r="GC19" i="5" s="1"/>
  <c r="GS18" i="5"/>
  <c r="GS19" i="5" s="1"/>
  <c r="HI18" i="5"/>
  <c r="HI19" i="5" s="1"/>
  <c r="HY18" i="5"/>
  <c r="HY19" i="5" s="1"/>
  <c r="IO18" i="5"/>
  <c r="IO19" i="5" s="1"/>
  <c r="I14" i="5"/>
  <c r="I15" i="5" s="1"/>
  <c r="Y14" i="5"/>
  <c r="Y15" i="5" s="1"/>
  <c r="AO14" i="5"/>
  <c r="AO15" i="5" s="1"/>
  <c r="BE14" i="5"/>
  <c r="BE15" i="5" s="1"/>
  <c r="BU14" i="5"/>
  <c r="BU15" i="5" s="1"/>
  <c r="CK14" i="5"/>
  <c r="CK15" i="5" s="1"/>
  <c r="DA14" i="5"/>
  <c r="DA15" i="5" s="1"/>
  <c r="DQ14" i="5"/>
  <c r="DQ15" i="5" s="1"/>
  <c r="EG14" i="5"/>
  <c r="EG15" i="5" s="1"/>
  <c r="EW14" i="5"/>
  <c r="EW15" i="5" s="1"/>
  <c r="FM14" i="5"/>
  <c r="FM15" i="5" s="1"/>
  <c r="GC14" i="5"/>
  <c r="GC15" i="5" s="1"/>
  <c r="GS14" i="5"/>
  <c r="GS15" i="5" s="1"/>
  <c r="HI14" i="5"/>
  <c r="HI15" i="5" s="1"/>
  <c r="HY14" i="5"/>
  <c r="HY15" i="5" s="1"/>
  <c r="IO14" i="5"/>
  <c r="IO15" i="5" s="1"/>
  <c r="F18" i="5"/>
  <c r="F19" i="5" s="1"/>
  <c r="V18" i="5"/>
  <c r="V19" i="5" s="1"/>
  <c r="AL18" i="5"/>
  <c r="AL19" i="5" s="1"/>
  <c r="BB18" i="5"/>
  <c r="BB19" i="5" s="1"/>
  <c r="BR18" i="5"/>
  <c r="BR19" i="5" s="1"/>
  <c r="CH18" i="5"/>
  <c r="CH19" i="5" s="1"/>
  <c r="CX18" i="5"/>
  <c r="CX19" i="5" s="1"/>
  <c r="DN18" i="5"/>
  <c r="DN19" i="5" s="1"/>
  <c r="ED18" i="5"/>
  <c r="ED19" i="5" s="1"/>
  <c r="ET18" i="5"/>
  <c r="ET19" i="5" s="1"/>
  <c r="FJ18" i="5"/>
  <c r="FJ19" i="5" s="1"/>
  <c r="FZ18" i="5"/>
  <c r="FZ19" i="5" s="1"/>
  <c r="GP18" i="5"/>
  <c r="GP19" i="5" s="1"/>
  <c r="HF18" i="5"/>
  <c r="HF19" i="5" s="1"/>
  <c r="HV18" i="5"/>
  <c r="HV19" i="5" s="1"/>
  <c r="IL18" i="5"/>
  <c r="IL19" i="5" s="1"/>
  <c r="F14" i="5"/>
  <c r="F15" i="5" s="1"/>
  <c r="V14" i="5"/>
  <c r="V15" i="5" s="1"/>
  <c r="AL14" i="5"/>
  <c r="AL15" i="5" s="1"/>
  <c r="BB14" i="5"/>
  <c r="BB15" i="5" s="1"/>
  <c r="BR14" i="5"/>
  <c r="BR15" i="5" s="1"/>
  <c r="CX14" i="5"/>
  <c r="CX15" i="5" s="1"/>
  <c r="ET14" i="5"/>
  <c r="ET15" i="5" s="1"/>
  <c r="FZ14" i="5"/>
  <c r="FZ15" i="5" s="1"/>
  <c r="HF14" i="5"/>
  <c r="HF15" i="5" s="1"/>
  <c r="IL14" i="5"/>
  <c r="IL15" i="5" s="1"/>
  <c r="ID14" i="5"/>
  <c r="ID15" i="5" s="1"/>
  <c r="K18" i="5"/>
  <c r="K19" i="5" s="1"/>
  <c r="AA18" i="5"/>
  <c r="AA19" i="5" s="1"/>
  <c r="AQ18" i="5"/>
  <c r="AQ19" i="5" s="1"/>
  <c r="BG18" i="5"/>
  <c r="BG19" i="5" s="1"/>
  <c r="BW18" i="5"/>
  <c r="BW19" i="5" s="1"/>
  <c r="CM18" i="5"/>
  <c r="CM19" i="5" s="1"/>
  <c r="DC18" i="5"/>
  <c r="DC19" i="5" s="1"/>
  <c r="DS18" i="5"/>
  <c r="DS19" i="5" s="1"/>
  <c r="EI18" i="5"/>
  <c r="EI19" i="5" s="1"/>
  <c r="EY18" i="5"/>
  <c r="EY19" i="5" s="1"/>
  <c r="FO18" i="5"/>
  <c r="FO19" i="5" s="1"/>
  <c r="GE18" i="5"/>
  <c r="GE19" i="5" s="1"/>
  <c r="GU18" i="5"/>
  <c r="GU19" i="5" s="1"/>
  <c r="HK18" i="5"/>
  <c r="HK19" i="5" s="1"/>
  <c r="IA18" i="5"/>
  <c r="IA19" i="5" s="1"/>
  <c r="IQ18" i="5"/>
  <c r="IQ19" i="5" s="1"/>
  <c r="K14" i="5"/>
  <c r="K15" i="5" s="1"/>
  <c r="AA14" i="5"/>
  <c r="AA15" i="5" s="1"/>
  <c r="AQ14" i="5"/>
  <c r="AQ15" i="5" s="1"/>
  <c r="BG14" i="5"/>
  <c r="BG15" i="5" s="1"/>
  <c r="BW14" i="5"/>
  <c r="BW15" i="5" s="1"/>
  <c r="CM14" i="5"/>
  <c r="CM15" i="5" s="1"/>
  <c r="DC14" i="5"/>
  <c r="DC15" i="5" s="1"/>
  <c r="DS14" i="5"/>
  <c r="DS15" i="5" s="1"/>
  <c r="EI14" i="5"/>
  <c r="EI15" i="5" s="1"/>
  <c r="EY14" i="5"/>
  <c r="EY15" i="5" s="1"/>
  <c r="FO14" i="5"/>
  <c r="FO15" i="5" s="1"/>
  <c r="GE14" i="5"/>
  <c r="GE15" i="5" s="1"/>
  <c r="GU14" i="5"/>
  <c r="GU15" i="5" s="1"/>
  <c r="HK14" i="5"/>
  <c r="HK15" i="5" s="1"/>
  <c r="IA14" i="5"/>
  <c r="IA15" i="5" s="1"/>
  <c r="IQ14" i="5"/>
  <c r="IQ15" i="5" s="1"/>
  <c r="D18" i="5"/>
  <c r="D19" i="5" s="1"/>
  <c r="T18" i="5"/>
  <c r="T19" i="5" s="1"/>
  <c r="AJ18" i="5"/>
  <c r="AJ19" i="5" s="1"/>
  <c r="AZ18" i="5"/>
  <c r="AZ19" i="5" s="1"/>
  <c r="BP18" i="5"/>
  <c r="BP19" i="5" s="1"/>
  <c r="CF18" i="5"/>
  <c r="CF19" i="5" s="1"/>
  <c r="CV18" i="5"/>
  <c r="CV19" i="5" s="1"/>
  <c r="DL18" i="5"/>
  <c r="DL19" i="5" s="1"/>
  <c r="EB18" i="5"/>
  <c r="EB19" i="5" s="1"/>
  <c r="ER18" i="5"/>
  <c r="ER19" i="5" s="1"/>
  <c r="FH18" i="5"/>
  <c r="FH19" i="5" s="1"/>
  <c r="FX18" i="5"/>
  <c r="FX19" i="5" s="1"/>
  <c r="GN18" i="5"/>
  <c r="GN19" i="5" s="1"/>
  <c r="HD18" i="5"/>
  <c r="HD19" i="5" s="1"/>
  <c r="HT18" i="5"/>
  <c r="HT19" i="5" s="1"/>
  <c r="IJ18" i="5"/>
  <c r="IJ19" i="5" s="1"/>
  <c r="D14" i="5"/>
  <c r="D15" i="5" s="1"/>
  <c r="T14" i="5"/>
  <c r="T15" i="5" s="1"/>
  <c r="AJ14" i="5"/>
  <c r="AJ15" i="5" s="1"/>
  <c r="AZ14" i="5"/>
  <c r="AZ15" i="5" s="1"/>
  <c r="BP14" i="5"/>
  <c r="BP15" i="5" s="1"/>
  <c r="CF14" i="5"/>
  <c r="CF15" i="5" s="1"/>
  <c r="CV14" i="5"/>
  <c r="CV15" i="5" s="1"/>
  <c r="DL14" i="5"/>
  <c r="DL15" i="5" s="1"/>
  <c r="EB14" i="5"/>
  <c r="EB15" i="5" s="1"/>
  <c r="ER14" i="5"/>
  <c r="ER15" i="5" s="1"/>
  <c r="FH14" i="5"/>
  <c r="FH15" i="5" s="1"/>
  <c r="FX14" i="5"/>
  <c r="FX15" i="5" s="1"/>
  <c r="GN14" i="5"/>
  <c r="GN15" i="5" s="1"/>
  <c r="HD14" i="5"/>
  <c r="HD15" i="5" s="1"/>
  <c r="HT14" i="5"/>
  <c r="HT15" i="5" s="1"/>
  <c r="IJ14" i="5"/>
  <c r="IJ15" i="5" s="1"/>
  <c r="M18" i="5"/>
  <c r="M19" i="5" s="1"/>
  <c r="AC18" i="5"/>
  <c r="AC19" i="5" s="1"/>
  <c r="AS18" i="5"/>
  <c r="AS19" i="5" s="1"/>
  <c r="BI18" i="5"/>
  <c r="BI19" i="5" s="1"/>
  <c r="BY18" i="5"/>
  <c r="BY19" i="5" s="1"/>
  <c r="CO18" i="5"/>
  <c r="CO19" i="5" s="1"/>
  <c r="DE18" i="5"/>
  <c r="DE19" i="5" s="1"/>
  <c r="DU18" i="5"/>
  <c r="DU19" i="5" s="1"/>
  <c r="EK18" i="5"/>
  <c r="EK19" i="5" s="1"/>
  <c r="FA18" i="5"/>
  <c r="FA19" i="5" s="1"/>
  <c r="FQ18" i="5"/>
  <c r="FQ19" i="5" s="1"/>
  <c r="GG18" i="5"/>
  <c r="GG19" i="5" s="1"/>
  <c r="GW18" i="5"/>
  <c r="GW19" i="5" s="1"/>
  <c r="HM18" i="5"/>
  <c r="HM19" i="5" s="1"/>
  <c r="IC18" i="5"/>
  <c r="IC19" i="5" s="1"/>
  <c r="M14" i="5"/>
  <c r="M15" i="5" s="1"/>
  <c r="AC14" i="5"/>
  <c r="AC15" i="5" s="1"/>
  <c r="AS14" i="5"/>
  <c r="AS15" i="5" s="1"/>
  <c r="BI14" i="5"/>
  <c r="BI15" i="5" s="1"/>
  <c r="BY14" i="5"/>
  <c r="BY15" i="5" s="1"/>
  <c r="CO14" i="5"/>
  <c r="CO15" i="5" s="1"/>
  <c r="DE14" i="5"/>
  <c r="DE15" i="5" s="1"/>
  <c r="DU14" i="5"/>
  <c r="DU15" i="5" s="1"/>
  <c r="EK14" i="5"/>
  <c r="EK15" i="5" s="1"/>
  <c r="FA14" i="5"/>
  <c r="FA15" i="5" s="1"/>
  <c r="FQ14" i="5"/>
  <c r="FQ15" i="5" s="1"/>
  <c r="GG14" i="5"/>
  <c r="GG15" i="5" s="1"/>
  <c r="GW14" i="5"/>
  <c r="GW15" i="5" s="1"/>
  <c r="HM14" i="5"/>
  <c r="HM15" i="5" s="1"/>
  <c r="IC14" i="5"/>
  <c r="IC15" i="5" s="1"/>
  <c r="J18" i="5"/>
  <c r="J19" i="5" s="1"/>
  <c r="Z18" i="5"/>
  <c r="Z19" i="5" s="1"/>
  <c r="AP18" i="5"/>
  <c r="AP19" i="5" s="1"/>
  <c r="BF18" i="5"/>
  <c r="BF19" i="5" s="1"/>
  <c r="BV18" i="5"/>
  <c r="BV19" i="5" s="1"/>
  <c r="CL18" i="5"/>
  <c r="CL19" i="5" s="1"/>
  <c r="DB18" i="5"/>
  <c r="DB19" i="5" s="1"/>
  <c r="DR18" i="5"/>
  <c r="DR19" i="5" s="1"/>
  <c r="EH18" i="5"/>
  <c r="EH19" i="5" s="1"/>
  <c r="EX18" i="5"/>
  <c r="EX19" i="5" s="1"/>
  <c r="FN18" i="5"/>
  <c r="FN19" i="5" s="1"/>
  <c r="GD18" i="5"/>
  <c r="GD19" i="5" s="1"/>
  <c r="GT18" i="5"/>
  <c r="GT19" i="5" s="1"/>
  <c r="HJ18" i="5"/>
  <c r="HJ19" i="5" s="1"/>
  <c r="HZ18" i="5"/>
  <c r="HZ19" i="5" s="1"/>
  <c r="IP18" i="5"/>
  <c r="IP19" i="5" s="1"/>
  <c r="J14" i="5"/>
  <c r="J15" i="5" s="1"/>
  <c r="Z14" i="5"/>
  <c r="Z15" i="5" s="1"/>
  <c r="AP14" i="5"/>
  <c r="AP15" i="5" s="1"/>
  <c r="BF14" i="5"/>
  <c r="BF15" i="5" s="1"/>
  <c r="BV14" i="5"/>
  <c r="BV15" i="5" s="1"/>
  <c r="CL14" i="5"/>
  <c r="CL15" i="5" s="1"/>
  <c r="DB14" i="5"/>
  <c r="DB15" i="5" s="1"/>
  <c r="DR14" i="5"/>
  <c r="DR15" i="5" s="1"/>
  <c r="EH14" i="5"/>
  <c r="EH15" i="5" s="1"/>
  <c r="EX14" i="5"/>
  <c r="EX15" i="5" s="1"/>
  <c r="FN14" i="5"/>
  <c r="FN15" i="5" s="1"/>
  <c r="GD14" i="5"/>
  <c r="GD15" i="5" s="1"/>
  <c r="GT14" i="5"/>
  <c r="GT15" i="5" s="1"/>
  <c r="HJ14" i="5"/>
  <c r="HJ15" i="5" s="1"/>
  <c r="HZ14" i="5"/>
  <c r="HZ15" i="5" s="1"/>
  <c r="IP14" i="5"/>
  <c r="IP15" i="5" s="1"/>
  <c r="DF14" i="5"/>
  <c r="DF15" i="5" s="1"/>
  <c r="EL14" i="5"/>
  <c r="EL15" i="5" s="1"/>
  <c r="FR14" i="5"/>
  <c r="FR15" i="5" s="1"/>
  <c r="GX14" i="5"/>
  <c r="GX15" i="5" s="1"/>
  <c r="B14" i="5"/>
  <c r="B15" i="5" s="1"/>
  <c r="O18" i="5"/>
  <c r="O19" i="5" s="1"/>
  <c r="AE18" i="5"/>
  <c r="AE19" i="5" s="1"/>
  <c r="AU18" i="5"/>
  <c r="AU19" i="5" s="1"/>
  <c r="BK18" i="5"/>
  <c r="BK19" i="5" s="1"/>
  <c r="CA18" i="5"/>
  <c r="CA19" i="5" s="1"/>
  <c r="CQ18" i="5"/>
  <c r="CQ19" i="5" s="1"/>
  <c r="DG18" i="5"/>
  <c r="DG19" i="5" s="1"/>
  <c r="DW18" i="5"/>
  <c r="DW19" i="5" s="1"/>
  <c r="EM18" i="5"/>
  <c r="EM19" i="5" s="1"/>
  <c r="FC18" i="5"/>
  <c r="FC19" i="5" s="1"/>
  <c r="FS18" i="5"/>
  <c r="FS19" i="5" s="1"/>
  <c r="GI18" i="5"/>
  <c r="GI19" i="5" s="1"/>
  <c r="GY18" i="5"/>
  <c r="GY19" i="5" s="1"/>
  <c r="HO18" i="5"/>
  <c r="HO19" i="5" s="1"/>
  <c r="IE18" i="5"/>
  <c r="IE19" i="5" s="1"/>
  <c r="O14" i="5"/>
  <c r="O15" i="5" s="1"/>
  <c r="AE14" i="5"/>
  <c r="AE15" i="5" s="1"/>
  <c r="AU14" i="5"/>
  <c r="AU15" i="5" s="1"/>
  <c r="BK14" i="5"/>
  <c r="BK15" i="5" s="1"/>
  <c r="CA14" i="5"/>
  <c r="CA15" i="5" s="1"/>
  <c r="CQ14" i="5"/>
  <c r="CQ15" i="5" s="1"/>
  <c r="DG14" i="5"/>
  <c r="DG15" i="5" s="1"/>
  <c r="DW14" i="5"/>
  <c r="DW15" i="5" s="1"/>
  <c r="EM14" i="5"/>
  <c r="EM15" i="5" s="1"/>
  <c r="FC14" i="5"/>
  <c r="FC15" i="5" s="1"/>
  <c r="FS14" i="5"/>
  <c r="FS15" i="5" s="1"/>
  <c r="GI14" i="5"/>
  <c r="GI15" i="5" s="1"/>
  <c r="GY14" i="5"/>
  <c r="GY15" i="5" s="1"/>
  <c r="HO14" i="5"/>
  <c r="HO15" i="5" s="1"/>
  <c r="IE14" i="5"/>
  <c r="IE15" i="5" s="1"/>
  <c r="H18" i="5"/>
  <c r="H19" i="5" s="1"/>
  <c r="X18" i="5"/>
  <c r="X19" i="5" s="1"/>
  <c r="AN18" i="5"/>
  <c r="AN19" i="5" s="1"/>
  <c r="BD18" i="5"/>
  <c r="BD19" i="5" s="1"/>
  <c r="BT18" i="5"/>
  <c r="BT19" i="5" s="1"/>
  <c r="CJ18" i="5"/>
  <c r="CJ19" i="5" s="1"/>
  <c r="CZ18" i="5"/>
  <c r="CZ19" i="5" s="1"/>
  <c r="DP18" i="5"/>
  <c r="DP19" i="5" s="1"/>
  <c r="EF18" i="5"/>
  <c r="EF19" i="5" s="1"/>
  <c r="EV18" i="5"/>
  <c r="EV19" i="5" s="1"/>
  <c r="FL18" i="5"/>
  <c r="FL19" i="5" s="1"/>
  <c r="GB18" i="5"/>
  <c r="GB19" i="5" s="1"/>
  <c r="GR18" i="5"/>
  <c r="GR19" i="5" s="1"/>
  <c r="HH18" i="5"/>
  <c r="HH19" i="5" s="1"/>
  <c r="HX18" i="5"/>
  <c r="HX19" i="5" s="1"/>
  <c r="IN18" i="5"/>
  <c r="IN19" i="5" s="1"/>
  <c r="H14" i="5"/>
  <c r="H15" i="5" s="1"/>
  <c r="X14" i="5"/>
  <c r="X15" i="5" s="1"/>
  <c r="AN14" i="5"/>
  <c r="AN15" i="5" s="1"/>
  <c r="BD14" i="5"/>
  <c r="BD15" i="5" s="1"/>
  <c r="BT14" i="5"/>
  <c r="BT15" i="5" s="1"/>
  <c r="CJ14" i="5"/>
  <c r="CJ15" i="5" s="1"/>
  <c r="CZ14" i="5"/>
  <c r="CZ15" i="5" s="1"/>
  <c r="DP14" i="5"/>
  <c r="DP15" i="5" s="1"/>
  <c r="EF14" i="5"/>
  <c r="EF15" i="5" s="1"/>
  <c r="EV14" i="5"/>
  <c r="EV15" i="5" s="1"/>
  <c r="FL14" i="5"/>
  <c r="FL15" i="5" s="1"/>
  <c r="GB14" i="5"/>
  <c r="GB15" i="5" s="1"/>
  <c r="GR14" i="5"/>
  <c r="GR15" i="5" s="1"/>
  <c r="HH14" i="5"/>
  <c r="HH15" i="5" s="1"/>
  <c r="HX14" i="5"/>
  <c r="HX15" i="5" s="1"/>
  <c r="IN14" i="5"/>
  <c r="IN15" i="5" s="1"/>
  <c r="Q18" i="5"/>
  <c r="Q19" i="5" s="1"/>
  <c r="AG18" i="5"/>
  <c r="AG19" i="5" s="1"/>
  <c r="AW18" i="5"/>
  <c r="AW19" i="5" s="1"/>
  <c r="BM18" i="5"/>
  <c r="BM19" i="5" s="1"/>
  <c r="CC18" i="5"/>
  <c r="CC19" i="5" s="1"/>
  <c r="CS18" i="5"/>
  <c r="CS19" i="5" s="1"/>
  <c r="DI18" i="5"/>
  <c r="DI19" i="5" s="1"/>
  <c r="DY18" i="5"/>
  <c r="DY19" i="5" s="1"/>
  <c r="EO18" i="5"/>
  <c r="EO19" i="5" s="1"/>
  <c r="FE18" i="5"/>
  <c r="FE19" i="5" s="1"/>
  <c r="FU18" i="5"/>
  <c r="FU19" i="5" s="1"/>
  <c r="GK18" i="5"/>
  <c r="GK19" i="5" s="1"/>
  <c r="HA18" i="5"/>
  <c r="HA19" i="5" s="1"/>
  <c r="HQ18" i="5"/>
  <c r="HQ19" i="5" s="1"/>
  <c r="IG18" i="5"/>
  <c r="IG19" i="5" s="1"/>
  <c r="Q14" i="5"/>
  <c r="Q15" i="5" s="1"/>
  <c r="AG14" i="5"/>
  <c r="AG15" i="5" s="1"/>
  <c r="AW14" i="5"/>
  <c r="AW15" i="5" s="1"/>
  <c r="BM14" i="5"/>
  <c r="BM15" i="5" s="1"/>
  <c r="CC14" i="5"/>
  <c r="CC15" i="5" s="1"/>
  <c r="CS14" i="5"/>
  <c r="CS15" i="5" s="1"/>
  <c r="DI14" i="5"/>
  <c r="DI15" i="5" s="1"/>
  <c r="DY14" i="5"/>
  <c r="DY15" i="5" s="1"/>
  <c r="EO14" i="5"/>
  <c r="EO15" i="5" s="1"/>
  <c r="FE14" i="5"/>
  <c r="FE15" i="5" s="1"/>
  <c r="FU14" i="5"/>
  <c r="FU15" i="5" s="1"/>
  <c r="GK14" i="5"/>
  <c r="GK15" i="5" s="1"/>
  <c r="HA14" i="5"/>
  <c r="HA15" i="5" s="1"/>
  <c r="HQ14" i="5"/>
  <c r="HQ15" i="5" s="1"/>
  <c r="IG14" i="5"/>
  <c r="IG15" i="5" s="1"/>
  <c r="N18" i="5"/>
  <c r="N19" i="5" s="1"/>
  <c r="AD18" i="5"/>
  <c r="AD19" i="5" s="1"/>
  <c r="AT18" i="5"/>
  <c r="AT19" i="5" s="1"/>
  <c r="BJ18" i="5"/>
  <c r="BJ19" i="5" s="1"/>
  <c r="BZ18" i="5"/>
  <c r="BZ19" i="5" s="1"/>
  <c r="CP18" i="5"/>
  <c r="CP19" i="5" s="1"/>
  <c r="DF18" i="5"/>
  <c r="DF19" i="5" s="1"/>
  <c r="DV18" i="5"/>
  <c r="DV19" i="5" s="1"/>
  <c r="EL18" i="5"/>
  <c r="EL19" i="5" s="1"/>
  <c r="FB18" i="5"/>
  <c r="FB19" i="5" s="1"/>
  <c r="FR18" i="5"/>
  <c r="FR19" i="5" s="1"/>
  <c r="GH18" i="5"/>
  <c r="GH19" i="5" s="1"/>
  <c r="GX18" i="5"/>
  <c r="GX19" i="5" s="1"/>
  <c r="HN18" i="5"/>
  <c r="HN19" i="5" s="1"/>
  <c r="ID18" i="5"/>
  <c r="ID19" i="5" s="1"/>
  <c r="N14" i="5"/>
  <c r="N15" i="5" s="1"/>
  <c r="AD14" i="5"/>
  <c r="AD15" i="5" s="1"/>
  <c r="AT14" i="5"/>
  <c r="AT15" i="5" s="1"/>
  <c r="BJ14" i="5"/>
  <c r="BJ15" i="5" s="1"/>
  <c r="BZ14" i="5"/>
  <c r="BZ15" i="5" s="1"/>
  <c r="CP14" i="5"/>
  <c r="CP15" i="5" s="1"/>
  <c r="DV14" i="5"/>
  <c r="DV15" i="5" s="1"/>
  <c r="FB14" i="5"/>
  <c r="FB15" i="5" s="1"/>
  <c r="GH14" i="5"/>
  <c r="GH15" i="5" s="1"/>
  <c r="HN14" i="5"/>
  <c r="HN15" i="5" s="1"/>
  <c r="C18" i="5"/>
  <c r="C19" i="5" s="1"/>
  <c r="S18" i="5"/>
  <c r="S19" i="5" s="1"/>
  <c r="AI18" i="5"/>
  <c r="AI19" i="5" s="1"/>
  <c r="AY18" i="5"/>
  <c r="AY19" i="5" s="1"/>
  <c r="BO18" i="5"/>
  <c r="BO19" i="5" s="1"/>
  <c r="CE18" i="5"/>
  <c r="CE19" i="5" s="1"/>
  <c r="CU18" i="5"/>
  <c r="CU19" i="5" s="1"/>
  <c r="DK18" i="5"/>
  <c r="DK19" i="5" s="1"/>
  <c r="EA18" i="5"/>
  <c r="EA19" i="5" s="1"/>
  <c r="EQ18" i="5"/>
  <c r="EQ19" i="5" s="1"/>
  <c r="FG18" i="5"/>
  <c r="FG19" i="5" s="1"/>
  <c r="FW18" i="5"/>
  <c r="GM18" i="5"/>
  <c r="GM19" i="5" s="1"/>
  <c r="HC18" i="5"/>
  <c r="HC19" i="5" s="1"/>
  <c r="HS18" i="5"/>
  <c r="HS19" i="5" s="1"/>
  <c r="II18" i="5"/>
  <c r="II19" i="5" s="1"/>
  <c r="C14" i="5"/>
  <c r="C15" i="5" s="1"/>
  <c r="S14" i="5"/>
  <c r="S15" i="5" s="1"/>
  <c r="AI14" i="5"/>
  <c r="AI15" i="5" s="1"/>
  <c r="AY14" i="5"/>
  <c r="AY15" i="5" s="1"/>
  <c r="BO14" i="5"/>
  <c r="BO15" i="5" s="1"/>
  <c r="CE14" i="5"/>
  <c r="CE15" i="5" s="1"/>
  <c r="CU14" i="5"/>
  <c r="CU15" i="5" s="1"/>
  <c r="DK14" i="5"/>
  <c r="DK15" i="5" s="1"/>
  <c r="EA14" i="5"/>
  <c r="EA15" i="5" s="1"/>
  <c r="EQ14" i="5"/>
  <c r="EQ15" i="5" s="1"/>
  <c r="FG14" i="5"/>
  <c r="FG15" i="5" s="1"/>
  <c r="FW14" i="5"/>
  <c r="FW15" i="5" s="1"/>
  <c r="GM14" i="5"/>
  <c r="GM15" i="5" s="1"/>
  <c r="HC14" i="5"/>
  <c r="HC15" i="5" s="1"/>
  <c r="HS14" i="5"/>
  <c r="HS15" i="5" s="1"/>
  <c r="II14" i="5"/>
  <c r="II15" i="5" s="1"/>
  <c r="L18" i="5"/>
  <c r="L19" i="5" s="1"/>
  <c r="AB18" i="5"/>
  <c r="AB19" i="5" s="1"/>
  <c r="AR18" i="5"/>
  <c r="AR19" i="5" s="1"/>
  <c r="BH18" i="5"/>
  <c r="BH19" i="5" s="1"/>
  <c r="BX18" i="5"/>
  <c r="BX19" i="5" s="1"/>
  <c r="CN18" i="5"/>
  <c r="CN19" i="5" s="1"/>
  <c r="DD18" i="5"/>
  <c r="DD19" i="5" s="1"/>
  <c r="DT18" i="5"/>
  <c r="DT19" i="5" s="1"/>
  <c r="EJ18" i="5"/>
  <c r="EJ19" i="5" s="1"/>
  <c r="EZ18" i="5"/>
  <c r="EZ19" i="5" s="1"/>
  <c r="FP18" i="5"/>
  <c r="FP19" i="5" s="1"/>
  <c r="GF18" i="5"/>
  <c r="GF19" i="5" s="1"/>
  <c r="GV18" i="5"/>
  <c r="GV19" i="5" s="1"/>
  <c r="HL18" i="5"/>
  <c r="HL19" i="5" s="1"/>
  <c r="IB18" i="5"/>
  <c r="IB19" i="5" s="1"/>
  <c r="L14" i="5"/>
  <c r="L15" i="5" s="1"/>
  <c r="AB14" i="5"/>
  <c r="AB15" i="5" s="1"/>
  <c r="AR14" i="5"/>
  <c r="AR15" i="5" s="1"/>
  <c r="BH14" i="5"/>
  <c r="BH15" i="5" s="1"/>
  <c r="BX14" i="5"/>
  <c r="BX15" i="5" s="1"/>
  <c r="CN14" i="5"/>
  <c r="CN15" i="5" s="1"/>
  <c r="DD14" i="5"/>
  <c r="DD15" i="5" s="1"/>
  <c r="DT14" i="5"/>
  <c r="DT15" i="5" s="1"/>
  <c r="EJ14" i="5"/>
  <c r="EJ15" i="5" s="1"/>
  <c r="EZ14" i="5"/>
  <c r="EZ15" i="5" s="1"/>
  <c r="FP14" i="5"/>
  <c r="FP15" i="5" s="1"/>
  <c r="GF14" i="5"/>
  <c r="GF15" i="5" s="1"/>
  <c r="GV14" i="5"/>
  <c r="GV15" i="5" s="1"/>
  <c r="HL14" i="5"/>
  <c r="HL15" i="5" s="1"/>
  <c r="IB14" i="5"/>
  <c r="IB15" i="5" s="1"/>
  <c r="IR14" i="5"/>
  <c r="IR15" i="5" s="1"/>
  <c r="E18" i="5"/>
  <c r="E19" i="5" s="1"/>
  <c r="U18" i="5"/>
  <c r="U19" i="5" s="1"/>
  <c r="AK18" i="5"/>
  <c r="AK19" i="5" s="1"/>
  <c r="BA18" i="5"/>
  <c r="BA19" i="5" s="1"/>
  <c r="BQ18" i="5"/>
  <c r="BQ19" i="5" s="1"/>
  <c r="CG18" i="5"/>
  <c r="CG19" i="5" s="1"/>
  <c r="CW18" i="5"/>
  <c r="CW19" i="5" s="1"/>
  <c r="DM18" i="5"/>
  <c r="DM19" i="5" s="1"/>
  <c r="EC18" i="5"/>
  <c r="EC19" i="5" s="1"/>
  <c r="ES18" i="5"/>
  <c r="ES19" i="5" s="1"/>
  <c r="FI18" i="5"/>
  <c r="FI19" i="5" s="1"/>
  <c r="FY18" i="5"/>
  <c r="FY19" i="5" s="1"/>
  <c r="GO18" i="5"/>
  <c r="GO19" i="5" s="1"/>
  <c r="HE18" i="5"/>
  <c r="HE19" i="5" s="1"/>
  <c r="HU18" i="5"/>
  <c r="HU19" i="5" s="1"/>
  <c r="IK18" i="5"/>
  <c r="IK19" i="5" s="1"/>
  <c r="E14" i="5"/>
  <c r="E15" i="5" s="1"/>
  <c r="U14" i="5"/>
  <c r="U15" i="5" s="1"/>
  <c r="AK14" i="5"/>
  <c r="AK15" i="5" s="1"/>
  <c r="BA14" i="5"/>
  <c r="BA15" i="5" s="1"/>
  <c r="BQ14" i="5"/>
  <c r="BQ15" i="5" s="1"/>
  <c r="CG14" i="5"/>
  <c r="CG15" i="5" s="1"/>
  <c r="CW14" i="5"/>
  <c r="CW15" i="5" s="1"/>
  <c r="DM14" i="5"/>
  <c r="DM15" i="5" s="1"/>
  <c r="EC14" i="5"/>
  <c r="EC15" i="5" s="1"/>
  <c r="ES14" i="5"/>
  <c r="ES15" i="5" s="1"/>
  <c r="FI14" i="5"/>
  <c r="FI15" i="5" s="1"/>
  <c r="FY14" i="5"/>
  <c r="FY15" i="5" s="1"/>
  <c r="GO14" i="5"/>
  <c r="GO15" i="5" s="1"/>
  <c r="HE14" i="5"/>
  <c r="HE15" i="5" s="1"/>
  <c r="HU14" i="5"/>
  <c r="HU15" i="5" s="1"/>
  <c r="IK14" i="5"/>
  <c r="IK15" i="5" s="1"/>
  <c r="R18" i="5"/>
  <c r="R19" i="5" s="1"/>
  <c r="AH18" i="5"/>
  <c r="AH19" i="5" s="1"/>
  <c r="AX18" i="5"/>
  <c r="AX19" i="5" s="1"/>
  <c r="BN18" i="5"/>
  <c r="BN19" i="5" s="1"/>
  <c r="CD18" i="5"/>
  <c r="CD19" i="5" s="1"/>
  <c r="CT18" i="5"/>
  <c r="CT19" i="5" s="1"/>
  <c r="DJ18" i="5"/>
  <c r="DJ19" i="5" s="1"/>
  <c r="DZ18" i="5"/>
  <c r="DZ19" i="5" s="1"/>
  <c r="EP18" i="5"/>
  <c r="EP19" i="5" s="1"/>
  <c r="FF18" i="5"/>
  <c r="FF19" i="5" s="1"/>
  <c r="FV18" i="5"/>
  <c r="FV19" i="5" s="1"/>
  <c r="GL18" i="5"/>
  <c r="GL19" i="5" s="1"/>
  <c r="HB18" i="5"/>
  <c r="HB19" i="5" s="1"/>
  <c r="HR18" i="5"/>
  <c r="HR19" i="5" s="1"/>
  <c r="IH18" i="5"/>
  <c r="IH19" i="5" s="1"/>
  <c r="B18" i="5"/>
  <c r="B19" i="5" s="1"/>
  <c r="R14" i="5"/>
  <c r="R15" i="5" s="1"/>
  <c r="AH14" i="5"/>
  <c r="AH15" i="5" s="1"/>
  <c r="AX14" i="5"/>
  <c r="AX15" i="5" s="1"/>
  <c r="BN14" i="5"/>
  <c r="BN15" i="5" s="1"/>
  <c r="CD14" i="5"/>
  <c r="CD15" i="5" s="1"/>
  <c r="CT14" i="5"/>
  <c r="CT15" i="5" s="1"/>
  <c r="DJ14" i="5"/>
  <c r="DJ15" i="5" s="1"/>
  <c r="DZ14" i="5"/>
  <c r="DZ15" i="5" s="1"/>
  <c r="EP14" i="5"/>
  <c r="EP15" i="5" s="1"/>
  <c r="FF14" i="5"/>
  <c r="FF15" i="5" s="1"/>
  <c r="FV14" i="5"/>
  <c r="FV15" i="5" s="1"/>
  <c r="GL14" i="5"/>
  <c r="GL15" i="5" s="1"/>
  <c r="HB14" i="5"/>
  <c r="HB15" i="5" s="1"/>
  <c r="HR14" i="5"/>
  <c r="HR15" i="5" s="1"/>
  <c r="IH14" i="5"/>
  <c r="IH15" i="5" s="1"/>
  <c r="CH14" i="5"/>
  <c r="CH15" i="5" s="1"/>
  <c r="DN14" i="5"/>
  <c r="DN15" i="5" s="1"/>
  <c r="ED14" i="5"/>
  <c r="ED15" i="5" s="1"/>
  <c r="FJ14" i="5"/>
  <c r="FJ15" i="5" s="1"/>
  <c r="GP14" i="5"/>
  <c r="GP15" i="5" s="1"/>
  <c r="HV14" i="5"/>
  <c r="HV15" i="5" s="1"/>
  <c r="FW19" i="5"/>
  <c r="AM18" i="5" l="1"/>
  <c r="AM19" i="5" s="1"/>
  <c r="W18" i="5"/>
  <c r="W19" i="5" s="1"/>
  <c r="GQ18" i="5"/>
  <c r="GQ19" i="5" s="1"/>
  <c r="EE18" i="5"/>
  <c r="EE19" i="5" s="1"/>
  <c r="BS18" i="5"/>
  <c r="BS19" i="5" s="1"/>
  <c r="G18" i="5"/>
  <c r="G19" i="5" s="1"/>
  <c r="B21" i="5" s="1"/>
  <c r="DY16" i="5" s="1"/>
  <c r="DO18" i="5"/>
  <c r="DO19" i="5" s="1"/>
  <c r="BY16" i="5" l="1"/>
  <c r="HY20" i="5"/>
  <c r="C20" i="5"/>
  <c r="CM20" i="5"/>
  <c r="GQ16" i="5"/>
  <c r="HY16" i="5"/>
  <c r="HX16" i="5"/>
  <c r="CD16" i="5"/>
  <c r="FG16" i="5"/>
  <c r="EJ16" i="5"/>
  <c r="N16" i="5"/>
  <c r="FY20" i="5"/>
  <c r="EE16" i="5"/>
  <c r="AJ16" i="5"/>
  <c r="AT20" i="5"/>
  <c r="CO16" i="5"/>
  <c r="T20" i="5"/>
  <c r="EW20" i="5"/>
  <c r="P16" i="5"/>
  <c r="GC20" i="5"/>
  <c r="E20" i="5"/>
  <c r="EK16" i="5"/>
  <c r="AZ16" i="5"/>
  <c r="HM20" i="5"/>
  <c r="GH20" i="5"/>
  <c r="IK20" i="5"/>
  <c r="GA20" i="5"/>
  <c r="BU20" i="5"/>
  <c r="EZ20" i="5"/>
  <c r="FO16" i="5"/>
  <c r="BR16" i="5"/>
  <c r="CQ16" i="5"/>
  <c r="CE20" i="5"/>
  <c r="ED20" i="5"/>
  <c r="AL16" i="5"/>
  <c r="FC20" i="5"/>
  <c r="BZ16" i="5"/>
  <c r="AV20" i="5"/>
  <c r="DE16" i="5"/>
  <c r="GS16" i="5"/>
  <c r="BO20" i="5"/>
  <c r="HU20" i="5"/>
  <c r="FZ20" i="5"/>
  <c r="DU20" i="5"/>
  <c r="AE16" i="5"/>
  <c r="AB16" i="5"/>
  <c r="CM16" i="5"/>
  <c r="GN16" i="5"/>
  <c r="CI16" i="5"/>
  <c r="GC16" i="5"/>
  <c r="BG16" i="5"/>
  <c r="AH16" i="5"/>
  <c r="CX16" i="5"/>
  <c r="IP20" i="5"/>
  <c r="DQ20" i="5"/>
  <c r="BN16" i="5"/>
  <c r="DQ16" i="5"/>
  <c r="CT16" i="5"/>
  <c r="BP16" i="5"/>
  <c r="BS20" i="5"/>
  <c r="IA20" i="5"/>
  <c r="IR16" i="5"/>
  <c r="GW16" i="5"/>
  <c r="I16" i="5"/>
  <c r="GE16" i="5"/>
  <c r="BB16" i="5"/>
  <c r="C16" i="5"/>
  <c r="AK16" i="5"/>
  <c r="FC16" i="5"/>
  <c r="FD20" i="5"/>
  <c r="ES20" i="5"/>
  <c r="L20" i="5"/>
  <c r="N20" i="5"/>
  <c r="HP16" i="5"/>
  <c r="R16" i="5"/>
  <c r="GT16" i="5"/>
  <c r="HB16" i="5"/>
  <c r="CU20" i="5"/>
  <c r="DW16" i="5"/>
  <c r="HH20" i="5"/>
  <c r="BK20" i="5"/>
  <c r="EW16" i="5"/>
  <c r="CA16" i="5"/>
  <c r="DG20" i="5"/>
  <c r="AR20" i="5"/>
  <c r="BL16" i="5"/>
  <c r="AH20" i="5"/>
  <c r="EB16" i="5"/>
  <c r="M16" i="5"/>
  <c r="CF20" i="5"/>
  <c r="CB20" i="5"/>
  <c r="HK20" i="5"/>
  <c r="FX20" i="5"/>
  <c r="AA16" i="5"/>
  <c r="IO16" i="5"/>
  <c r="DS16" i="5"/>
  <c r="I20" i="5"/>
  <c r="CQ20" i="5"/>
  <c r="DV20" i="5"/>
  <c r="ES16" i="5"/>
  <c r="EX16" i="5"/>
  <c r="DL16" i="5"/>
  <c r="GP16" i="5"/>
  <c r="HO16" i="5"/>
  <c r="FM20" i="5"/>
  <c r="BY20" i="5"/>
  <c r="GB20" i="5"/>
  <c r="HU16" i="5"/>
  <c r="FX16" i="5"/>
  <c r="DC16" i="5"/>
  <c r="FA20" i="5"/>
  <c r="DT20" i="5"/>
  <c r="HV20" i="5"/>
  <c r="DN20" i="5"/>
  <c r="Q16" i="5"/>
  <c r="IC20" i="5"/>
  <c r="HQ20" i="5"/>
  <c r="Y16" i="5"/>
  <c r="FT16" i="5"/>
  <c r="FH20" i="5"/>
  <c r="EI16" i="5"/>
  <c r="FQ16" i="5"/>
  <c r="K20" i="5"/>
  <c r="F20" i="5"/>
  <c r="R20" i="5"/>
  <c r="GW20" i="5"/>
  <c r="HL20" i="5"/>
  <c r="ID16" i="5"/>
  <c r="CK16" i="5"/>
  <c r="EA16" i="5"/>
  <c r="ED16" i="5"/>
  <c r="HS20" i="5"/>
  <c r="HG16" i="5"/>
  <c r="EQ16" i="5"/>
  <c r="HE16" i="5"/>
  <c r="ER16" i="5"/>
  <c r="AB20" i="5"/>
  <c r="IC16" i="5"/>
  <c r="CG20" i="5"/>
  <c r="GZ20" i="5"/>
  <c r="BQ16" i="5"/>
  <c r="EK20" i="5"/>
  <c r="J16" i="5"/>
  <c r="BF16" i="5"/>
  <c r="GS20" i="5"/>
  <c r="HM16" i="5"/>
  <c r="DD20" i="5"/>
  <c r="CG16" i="5"/>
  <c r="DC20" i="5"/>
  <c r="HW20" i="5"/>
  <c r="S20" i="5"/>
  <c r="IJ16" i="5"/>
  <c r="EV20" i="5"/>
  <c r="DB16" i="5"/>
  <c r="GX16" i="5"/>
  <c r="AU20" i="5"/>
  <c r="BR20" i="5"/>
  <c r="HT20" i="5"/>
  <c r="GL20" i="5"/>
  <c r="BK16" i="5"/>
  <c r="ER20" i="5"/>
  <c r="EE20" i="5"/>
  <c r="EU16" i="5"/>
  <c r="BZ20" i="5"/>
  <c r="FK20" i="5"/>
  <c r="W20" i="5"/>
  <c r="D16" i="5"/>
  <c r="DJ20" i="5"/>
  <c r="GO20" i="5"/>
  <c r="AM16" i="5"/>
  <c r="DF16" i="5"/>
  <c r="BL20" i="5"/>
  <c r="BB20" i="5"/>
  <c r="GM16" i="5"/>
  <c r="DR16" i="5"/>
  <c r="DO16" i="5"/>
  <c r="DA16" i="5"/>
  <c r="EL20" i="5"/>
  <c r="GH16" i="5"/>
  <c r="EX20" i="5"/>
  <c r="B20" i="5"/>
  <c r="AG16" i="5"/>
  <c r="IF16" i="5"/>
  <c r="HR16" i="5"/>
  <c r="FG20" i="5"/>
  <c r="BE20" i="5"/>
  <c r="GR20" i="5"/>
  <c r="DM20" i="5"/>
  <c r="HI16" i="5"/>
  <c r="AN20" i="5"/>
  <c r="AM20" i="5"/>
  <c r="FA16" i="5"/>
  <c r="HW16" i="5"/>
  <c r="EN16" i="5"/>
  <c r="L16" i="5"/>
  <c r="AC20" i="5"/>
  <c r="HD16" i="5"/>
  <c r="DO20" i="5"/>
  <c r="FL20" i="5"/>
  <c r="CP16" i="5"/>
  <c r="HG20" i="5"/>
  <c r="DK16" i="5"/>
  <c r="CS20" i="5"/>
  <c r="U20" i="5"/>
  <c r="AV16" i="5"/>
  <c r="CZ16" i="5"/>
  <c r="BW20" i="5"/>
  <c r="GK20" i="5"/>
  <c r="BW16" i="5"/>
  <c r="GX20" i="5"/>
  <c r="AQ16" i="5"/>
  <c r="HC16" i="5"/>
  <c r="Y20" i="5"/>
  <c r="AX20" i="5"/>
  <c r="AF16" i="5"/>
  <c r="HI20" i="5"/>
  <c r="GJ16" i="5"/>
  <c r="HR20" i="5"/>
  <c r="X20" i="5"/>
  <c r="EH16" i="5"/>
  <c r="IH16" i="5"/>
  <c r="FT20" i="5"/>
  <c r="DM16" i="5"/>
  <c r="GF16" i="5"/>
  <c r="EI20" i="5"/>
  <c r="GI20" i="5"/>
  <c r="IA16" i="5"/>
  <c r="EP16" i="5"/>
  <c r="IF20" i="5"/>
  <c r="BH20" i="5"/>
  <c r="GV20" i="5"/>
  <c r="BF20" i="5"/>
  <c r="CP20" i="5"/>
  <c r="HH16" i="5"/>
  <c r="FV16" i="5"/>
  <c r="BQ20" i="5"/>
  <c r="BT16" i="5"/>
  <c r="EO20" i="5"/>
  <c r="CK20" i="5"/>
  <c r="CL16" i="5"/>
  <c r="IM16" i="5"/>
  <c r="IO20" i="5"/>
  <c r="GA16" i="5"/>
  <c r="DI20" i="5"/>
  <c r="W16" i="5"/>
  <c r="DX16" i="5"/>
  <c r="IN20" i="5"/>
  <c r="GY20" i="5"/>
  <c r="DA20" i="5"/>
  <c r="E16" i="5"/>
  <c r="IP16" i="5"/>
  <c r="FM16" i="5"/>
  <c r="IQ16" i="5"/>
  <c r="GE20" i="5"/>
  <c r="EG20" i="5"/>
  <c r="HP20" i="5"/>
  <c r="BH16" i="5"/>
  <c r="BO16" i="5"/>
  <c r="GR16" i="5"/>
  <c r="HN16" i="5"/>
  <c r="DH16" i="5"/>
  <c r="CX20" i="5"/>
  <c r="AP20" i="5"/>
  <c r="BX20" i="5"/>
  <c r="DI16" i="5"/>
  <c r="BE16" i="5"/>
  <c r="H20" i="5"/>
  <c r="BU16" i="5"/>
  <c r="FF16" i="5"/>
  <c r="EN20" i="5"/>
  <c r="FB20" i="5"/>
  <c r="AI16" i="5"/>
  <c r="K16" i="5"/>
  <c r="BA16" i="5"/>
  <c r="AT16" i="5"/>
  <c r="CE16" i="5"/>
  <c r="J20" i="5"/>
  <c r="HO20" i="5"/>
  <c r="Z16" i="5"/>
  <c r="FY16" i="5"/>
  <c r="CU16" i="5"/>
  <c r="CY20" i="5"/>
  <c r="AD16" i="5"/>
  <c r="GG16" i="5"/>
  <c r="HA16" i="5"/>
  <c r="EQ20" i="5"/>
  <c r="AZ20" i="5"/>
  <c r="HJ16" i="5"/>
  <c r="AO16" i="5"/>
  <c r="CN20" i="5"/>
  <c r="CV20" i="5"/>
  <c r="HQ16" i="5"/>
  <c r="IB16" i="5"/>
  <c r="IH20" i="5"/>
  <c r="HS16" i="5"/>
  <c r="S16" i="5"/>
  <c r="EM20" i="5"/>
  <c r="FL16" i="5"/>
  <c r="EF20" i="5"/>
  <c r="FK16" i="5"/>
  <c r="DS20" i="5"/>
  <c r="GY16" i="5"/>
  <c r="GU20" i="5"/>
  <c r="BD20" i="5"/>
  <c r="EV16" i="5"/>
  <c r="BI20" i="5"/>
  <c r="BJ16" i="5"/>
  <c r="HL16" i="5"/>
  <c r="HK16" i="5"/>
  <c r="HC20" i="5"/>
  <c r="CH16" i="5"/>
  <c r="HD20" i="5"/>
  <c r="AY20" i="5"/>
  <c r="FR16" i="5"/>
  <c r="FS20" i="5"/>
  <c r="GF20" i="5"/>
  <c r="FE16" i="5"/>
  <c r="GO16" i="5"/>
  <c r="AY16" i="5"/>
  <c r="M20" i="5"/>
  <c r="CC20" i="5"/>
  <c r="DL20" i="5"/>
  <c r="CV16" i="5"/>
  <c r="FE20" i="5"/>
  <c r="O16" i="5"/>
  <c r="DH20" i="5"/>
  <c r="V20" i="5"/>
  <c r="CW20" i="5"/>
  <c r="G20" i="5"/>
  <c r="CN16" i="5"/>
  <c r="DZ16" i="5"/>
  <c r="II16" i="5"/>
  <c r="GD16" i="5"/>
  <c r="AW20" i="5"/>
  <c r="FB16" i="5"/>
  <c r="IE20" i="5"/>
  <c r="BX16" i="5"/>
  <c r="EU20" i="5"/>
  <c r="BV16" i="5"/>
  <c r="X16" i="5"/>
  <c r="DJ16" i="5"/>
  <c r="CF16" i="5"/>
  <c r="EZ16" i="5"/>
  <c r="CA20" i="5"/>
  <c r="U16" i="5"/>
  <c r="FU20" i="5"/>
  <c r="CJ16" i="5"/>
  <c r="AA20" i="5"/>
  <c r="GB16" i="5"/>
  <c r="AP16" i="5"/>
  <c r="GP20" i="5"/>
  <c r="EJ20" i="5"/>
  <c r="CD20" i="5"/>
  <c r="DB20" i="5"/>
  <c r="O20" i="5"/>
  <c r="FU16" i="5"/>
  <c r="AK20" i="5"/>
  <c r="FD16" i="5"/>
  <c r="ID20" i="5"/>
  <c r="ET16" i="5"/>
  <c r="BI16" i="5"/>
  <c r="IL16" i="5"/>
  <c r="DP16" i="5"/>
  <c r="BP20" i="5"/>
  <c r="HE20" i="5"/>
  <c r="EY20" i="5"/>
  <c r="II20" i="5"/>
  <c r="D20" i="5"/>
  <c r="EF16" i="5"/>
  <c r="BT20" i="5"/>
  <c r="HZ20" i="5"/>
  <c r="EL16" i="5"/>
  <c r="IG20" i="5"/>
  <c r="FO20" i="5"/>
  <c r="AN16" i="5"/>
  <c r="HV16" i="5"/>
  <c r="HJ20" i="5"/>
  <c r="DD16" i="5"/>
  <c r="HF20" i="5"/>
  <c r="EP20" i="5"/>
  <c r="CW16" i="5"/>
  <c r="IJ20" i="5"/>
  <c r="AE20" i="5"/>
  <c r="AS20" i="5"/>
  <c r="FP16" i="5"/>
  <c r="BC16" i="5"/>
  <c r="AG20" i="5"/>
  <c r="FI20" i="5"/>
  <c r="CB16" i="5"/>
  <c r="FQ20" i="5"/>
  <c r="GQ20" i="5"/>
  <c r="FJ16" i="5"/>
  <c r="GL16" i="5"/>
  <c r="DY20" i="5"/>
  <c r="DF20" i="5"/>
  <c r="GM20" i="5"/>
  <c r="HB20" i="5"/>
  <c r="BJ20" i="5"/>
  <c r="HF16" i="5"/>
  <c r="FH16" i="5"/>
  <c r="BD16" i="5"/>
  <c r="HZ16" i="5"/>
  <c r="EB20" i="5"/>
  <c r="CH20" i="5"/>
  <c r="FJ20" i="5"/>
  <c r="DR20" i="5"/>
  <c r="HT16" i="5"/>
  <c r="EY16" i="5"/>
  <c r="AC16" i="5"/>
  <c r="FZ16" i="5"/>
  <c r="EA20" i="5"/>
  <c r="CI20" i="5"/>
  <c r="BS16" i="5"/>
  <c r="FW20" i="5"/>
  <c r="DG16" i="5"/>
  <c r="V16" i="5"/>
  <c r="EM16" i="5"/>
  <c r="EO16" i="5"/>
  <c r="DP20" i="5"/>
  <c r="CJ20" i="5"/>
  <c r="IM20" i="5"/>
  <c r="BN20" i="5"/>
  <c r="BG20" i="5"/>
  <c r="AO20" i="5"/>
  <c r="DN16" i="5"/>
  <c r="CR20" i="5"/>
  <c r="DK20" i="5"/>
  <c r="B16" i="5"/>
  <c r="ET20" i="5"/>
  <c r="IQ20" i="5"/>
  <c r="FI16" i="5"/>
  <c r="GJ20" i="5"/>
  <c r="Z20" i="5"/>
  <c r="AL20" i="5"/>
  <c r="FW16" i="5"/>
  <c r="AI20" i="5"/>
  <c r="EG16" i="5"/>
  <c r="CY16" i="5"/>
  <c r="DX20" i="5"/>
  <c r="BV20" i="5"/>
  <c r="FV20" i="5"/>
  <c r="AW16" i="5"/>
  <c r="IE16" i="5"/>
  <c r="CC16" i="5"/>
  <c r="AD20" i="5"/>
  <c r="IL20" i="5"/>
  <c r="HN20" i="5"/>
  <c r="FP20" i="5"/>
  <c r="DZ20" i="5"/>
  <c r="AU16" i="5"/>
  <c r="FN16" i="5"/>
  <c r="P20" i="5"/>
  <c r="DE20" i="5"/>
  <c r="BC20" i="5"/>
  <c r="DT16" i="5"/>
  <c r="DW20" i="5"/>
  <c r="F16" i="5"/>
  <c r="IG16" i="5"/>
  <c r="T16" i="5"/>
  <c r="AS16" i="5"/>
  <c r="Q20" i="5"/>
  <c r="FS16" i="5"/>
  <c r="DU16" i="5"/>
  <c r="IN16" i="5"/>
  <c r="AX16" i="5"/>
  <c r="GD20" i="5"/>
  <c r="EH20" i="5"/>
  <c r="BA20" i="5"/>
  <c r="GN20" i="5"/>
  <c r="BM16" i="5"/>
  <c r="GI16" i="5"/>
  <c r="BM20" i="5"/>
  <c r="EC16" i="5"/>
  <c r="CO20" i="5"/>
  <c r="IB20" i="5"/>
  <c r="DV16" i="5"/>
  <c r="HX20" i="5"/>
  <c r="AQ20" i="5"/>
  <c r="H16" i="5"/>
  <c r="HA20" i="5"/>
  <c r="FF20" i="5"/>
  <c r="IK16" i="5"/>
  <c r="GG20" i="5"/>
  <c r="GZ16" i="5"/>
  <c r="G16" i="5"/>
  <c r="GK16" i="5"/>
  <c r="CS16" i="5"/>
  <c r="GT20" i="5"/>
  <c r="AR16" i="5"/>
  <c r="CR16" i="5"/>
  <c r="FN20" i="5"/>
  <c r="CT20" i="5"/>
  <c r="CL20" i="5"/>
  <c r="EC20" i="5"/>
  <c r="AF20" i="5"/>
  <c r="AJ20" i="5"/>
  <c r="FR20" i="5"/>
  <c r="GV16" i="5"/>
  <c r="GU16" i="5"/>
  <c r="CZ20" i="5"/>
  <c r="B22" i="5" l="1"/>
  <c r="F4" i="5" s="1"/>
  <c r="H4" i="5" l="1"/>
  <c r="I4" i="5" s="1"/>
  <c r="E5" i="5"/>
  <c r="BU29" i="5" s="1"/>
  <c r="BU30" i="5" s="1"/>
  <c r="J4" i="5"/>
  <c r="D5" i="5"/>
  <c r="AG29" i="5"/>
  <c r="BM29" i="5"/>
  <c r="AI29" i="5"/>
  <c r="CA29" i="5"/>
  <c r="D29" i="5"/>
  <c r="AT29" i="5"/>
  <c r="BZ29" i="5"/>
  <c r="CP29" i="5"/>
  <c r="CT29" i="5"/>
  <c r="CX29" i="5"/>
  <c r="DB29" i="5"/>
  <c r="DF29" i="5"/>
  <c r="DJ29" i="5"/>
  <c r="DN29" i="5"/>
  <c r="DR29" i="5"/>
  <c r="DV29" i="5"/>
  <c r="DZ29" i="5"/>
  <c r="ED29" i="5"/>
  <c r="EH29" i="5"/>
  <c r="EL29" i="5"/>
  <c r="EP29" i="5"/>
  <c r="ET29" i="5"/>
  <c r="EX29" i="5"/>
  <c r="FB29" i="5"/>
  <c r="FF29" i="5"/>
  <c r="FJ29" i="5"/>
  <c r="FN29" i="5"/>
  <c r="FR29" i="5"/>
  <c r="FV29" i="5"/>
  <c r="FZ29" i="5"/>
  <c r="GD29" i="5"/>
  <c r="GH29" i="5"/>
  <c r="GL29" i="5"/>
  <c r="GP29" i="5"/>
  <c r="GT29" i="5"/>
  <c r="GX29" i="5"/>
  <c r="HB29" i="5"/>
  <c r="HF29" i="5"/>
  <c r="HJ29" i="5"/>
  <c r="HN29" i="5"/>
  <c r="HR29" i="5"/>
  <c r="HV29" i="5"/>
  <c r="HZ29" i="5"/>
  <c r="ID29" i="5"/>
  <c r="IH29" i="5"/>
  <c r="IL29" i="5"/>
  <c r="IP29" i="5"/>
  <c r="D25" i="5"/>
  <c r="H25" i="5"/>
  <c r="L25" i="5"/>
  <c r="P25" i="5"/>
  <c r="T25" i="5"/>
  <c r="X25" i="5"/>
  <c r="AB25" i="5"/>
  <c r="AF25" i="5"/>
  <c r="AJ25" i="5"/>
  <c r="AN25" i="5"/>
  <c r="AR25" i="5"/>
  <c r="AV25" i="5"/>
  <c r="AZ25" i="5"/>
  <c r="BD25" i="5"/>
  <c r="BH25" i="5"/>
  <c r="BL25" i="5"/>
  <c r="BP25" i="5"/>
  <c r="BT25" i="5"/>
  <c r="BX25" i="5"/>
  <c r="CB25" i="5"/>
  <c r="CF25" i="5"/>
  <c r="CJ25" i="5"/>
  <c r="CN25" i="5"/>
  <c r="CR25" i="5"/>
  <c r="CV25" i="5"/>
  <c r="CZ25" i="5"/>
  <c r="DD25" i="5"/>
  <c r="DH25" i="5"/>
  <c r="DL25" i="5"/>
  <c r="DP25" i="5"/>
  <c r="DT25" i="5"/>
  <c r="DX25" i="5"/>
  <c r="EB25" i="5"/>
  <c r="EF25" i="5"/>
  <c r="EJ25" i="5"/>
  <c r="EN25" i="5"/>
  <c r="ER25" i="5"/>
  <c r="EV25" i="5"/>
  <c r="EZ25" i="5"/>
  <c r="FD25" i="5"/>
  <c r="FH25" i="5"/>
  <c r="FL25" i="5"/>
  <c r="FP25" i="5"/>
  <c r="FT25" i="5"/>
  <c r="FX25" i="5"/>
  <c r="GB25" i="5"/>
  <c r="GF25" i="5"/>
  <c r="GJ25" i="5"/>
  <c r="GN25" i="5"/>
  <c r="GR25" i="5"/>
  <c r="GV25" i="5"/>
  <c r="GZ25" i="5"/>
  <c r="HD25" i="5"/>
  <c r="HH25" i="5"/>
  <c r="HL25" i="5"/>
  <c r="HP25" i="5"/>
  <c r="HT25" i="5"/>
  <c r="HX25" i="5"/>
  <c r="IB25" i="5"/>
  <c r="IF25" i="5"/>
  <c r="IJ25" i="5"/>
  <c r="IN25" i="5"/>
  <c r="H29" i="5"/>
  <c r="P29" i="5"/>
  <c r="X29" i="5"/>
  <c r="AF29" i="5"/>
  <c r="AN29" i="5"/>
  <c r="AV29" i="5"/>
  <c r="BD29" i="5"/>
  <c r="BL29" i="5"/>
  <c r="BT29" i="5"/>
  <c r="CB29" i="5"/>
  <c r="CH29" i="5"/>
  <c r="CM29" i="5"/>
  <c r="CQ29" i="5"/>
  <c r="CU29" i="5"/>
  <c r="CY29" i="5"/>
  <c r="DC29" i="5"/>
  <c r="DG29" i="5"/>
  <c r="DK29" i="5"/>
  <c r="DO29" i="5"/>
  <c r="DS29" i="5"/>
  <c r="DW29" i="5"/>
  <c r="EA29" i="5"/>
  <c r="EE29" i="5"/>
  <c r="EI29" i="5"/>
  <c r="EM29" i="5"/>
  <c r="EQ29" i="5"/>
  <c r="EU29" i="5"/>
  <c r="EY29" i="5"/>
  <c r="FC29" i="5"/>
  <c r="FG29" i="5"/>
  <c r="FK29" i="5"/>
  <c r="FO29" i="5"/>
  <c r="FS29" i="5"/>
  <c r="FW29" i="5"/>
  <c r="GA29" i="5"/>
  <c r="GE29" i="5"/>
  <c r="GI29" i="5"/>
  <c r="GM29" i="5"/>
  <c r="GQ29" i="5"/>
  <c r="GU29" i="5"/>
  <c r="GY29" i="5"/>
  <c r="HC29" i="5"/>
  <c r="HG29" i="5"/>
  <c r="HK29" i="5"/>
  <c r="HO29" i="5"/>
  <c r="HS29" i="5"/>
  <c r="HW29" i="5"/>
  <c r="IA29" i="5"/>
  <c r="IE29" i="5"/>
  <c r="II29" i="5"/>
  <c r="IM29" i="5"/>
  <c r="IQ29" i="5"/>
  <c r="E25" i="5"/>
  <c r="I25" i="5"/>
  <c r="M25" i="5"/>
  <c r="Q25" i="5"/>
  <c r="U25" i="5"/>
  <c r="Y25" i="5"/>
  <c r="AC25" i="5"/>
  <c r="AG25" i="5"/>
  <c r="AK25" i="5"/>
  <c r="AO25" i="5"/>
  <c r="AS25" i="5"/>
  <c r="AW25" i="5"/>
  <c r="BA25" i="5"/>
  <c r="BE25" i="5"/>
  <c r="BI25" i="5"/>
  <c r="BM25" i="5"/>
  <c r="BQ25" i="5"/>
  <c r="BU25" i="5"/>
  <c r="BY25" i="5"/>
  <c r="CC25" i="5"/>
  <c r="CG25" i="5"/>
  <c r="CK25" i="5"/>
  <c r="CO25" i="5"/>
  <c r="CS25" i="5"/>
  <c r="CW25" i="5"/>
  <c r="DA25" i="5"/>
  <c r="DE25" i="5"/>
  <c r="DI25" i="5"/>
  <c r="DM25" i="5"/>
  <c r="DQ25" i="5"/>
  <c r="DU25" i="5"/>
  <c r="DY25" i="5"/>
  <c r="EC25" i="5"/>
  <c r="EG25" i="5"/>
  <c r="EK25" i="5"/>
  <c r="EO25" i="5"/>
  <c r="ES25" i="5"/>
  <c r="EW25" i="5"/>
  <c r="FA25" i="5"/>
  <c r="FE25" i="5"/>
  <c r="FI25" i="5"/>
  <c r="FM25" i="5"/>
  <c r="FQ25" i="5"/>
  <c r="FU25" i="5"/>
  <c r="FY25" i="5"/>
  <c r="GC25" i="5"/>
  <c r="GG25" i="5"/>
  <c r="GK25" i="5"/>
  <c r="GO25" i="5"/>
  <c r="GS25" i="5"/>
  <c r="GW25" i="5"/>
  <c r="HA25" i="5"/>
  <c r="HE25" i="5"/>
  <c r="HI25" i="5"/>
  <c r="HM25" i="5"/>
  <c r="HQ25" i="5"/>
  <c r="HU25" i="5"/>
  <c r="HY25" i="5"/>
  <c r="IC25" i="5"/>
  <c r="IG25" i="5"/>
  <c r="IK25" i="5"/>
  <c r="IO25" i="5"/>
  <c r="B25" i="5"/>
  <c r="J29" i="5"/>
  <c r="R29" i="5"/>
  <c r="Z29" i="5"/>
  <c r="AH29" i="5"/>
  <c r="AP29" i="5"/>
  <c r="AX29" i="5"/>
  <c r="BF29" i="5"/>
  <c r="BN29" i="5"/>
  <c r="BV29" i="5"/>
  <c r="CD29" i="5"/>
  <c r="CJ29" i="5"/>
  <c r="CN29" i="5"/>
  <c r="CR29" i="5"/>
  <c r="CV29" i="5"/>
  <c r="CZ29" i="5"/>
  <c r="DD29" i="5"/>
  <c r="DH29" i="5"/>
  <c r="DL29" i="5"/>
  <c r="DP29" i="5"/>
  <c r="DT29" i="5"/>
  <c r="DX29" i="5"/>
  <c r="EB29" i="5"/>
  <c r="EF29" i="5"/>
  <c r="EJ29" i="5"/>
  <c r="EN29" i="5"/>
  <c r="ER29" i="5"/>
  <c r="EV29" i="5"/>
  <c r="EZ29" i="5"/>
  <c r="FD29" i="5"/>
  <c r="FH29" i="5"/>
  <c r="FL29" i="5"/>
  <c r="FP29" i="5"/>
  <c r="FT29" i="5"/>
  <c r="FX29" i="5"/>
  <c r="GB29" i="5"/>
  <c r="GF29" i="5"/>
  <c r="GJ29" i="5"/>
  <c r="GN29" i="5"/>
  <c r="GR29" i="5"/>
  <c r="GV29" i="5"/>
  <c r="GZ29" i="5"/>
  <c r="HD29" i="5"/>
  <c r="HH29" i="5"/>
  <c r="HL29" i="5"/>
  <c r="HP29" i="5"/>
  <c r="HT29" i="5"/>
  <c r="HX29" i="5"/>
  <c r="IB29" i="5"/>
  <c r="IF29" i="5"/>
  <c r="IJ29" i="5"/>
  <c r="IN29" i="5"/>
  <c r="B29" i="5"/>
  <c r="F25" i="5"/>
  <c r="J25" i="5"/>
  <c r="N25" i="5"/>
  <c r="R25" i="5"/>
  <c r="V25" i="5"/>
  <c r="Z25" i="5"/>
  <c r="AD25" i="5"/>
  <c r="AH25" i="5"/>
  <c r="AL25" i="5"/>
  <c r="AP25" i="5"/>
  <c r="AT25" i="5"/>
  <c r="AX25" i="5"/>
  <c r="BB25" i="5"/>
  <c r="BF25" i="5"/>
  <c r="BJ25" i="5"/>
  <c r="BN25" i="5"/>
  <c r="BR25" i="5"/>
  <c r="BV25" i="5"/>
  <c r="BZ25" i="5"/>
  <c r="CD25" i="5"/>
  <c r="CH25" i="5"/>
  <c r="CL25" i="5"/>
  <c r="CP25" i="5"/>
  <c r="CT25" i="5"/>
  <c r="CX25" i="5"/>
  <c r="DB25" i="5"/>
  <c r="DF25" i="5"/>
  <c r="DJ25" i="5"/>
  <c r="DN25" i="5"/>
  <c r="DR25" i="5"/>
  <c r="DV25" i="5"/>
  <c r="DZ25" i="5"/>
  <c r="ED25" i="5"/>
  <c r="EH25" i="5"/>
  <c r="EL25" i="5"/>
  <c r="EP25" i="5"/>
  <c r="ET25" i="5"/>
  <c r="EX25" i="5"/>
  <c r="FB25" i="5"/>
  <c r="FF25" i="5"/>
  <c r="FJ25" i="5"/>
  <c r="FN25" i="5"/>
  <c r="FR25" i="5"/>
  <c r="FV25" i="5"/>
  <c r="FZ25" i="5"/>
  <c r="GD25" i="5"/>
  <c r="GH25" i="5"/>
  <c r="GL25" i="5"/>
  <c r="GP25" i="5"/>
  <c r="GT25" i="5"/>
  <c r="GX25" i="5"/>
  <c r="HB25" i="5"/>
  <c r="HF25" i="5"/>
  <c r="HJ25" i="5"/>
  <c r="HN25" i="5"/>
  <c r="HR25" i="5"/>
  <c r="HV25" i="5"/>
  <c r="HZ25" i="5"/>
  <c r="ID25" i="5"/>
  <c r="IH25" i="5"/>
  <c r="IL25" i="5"/>
  <c r="IP25" i="5"/>
  <c r="L29" i="5"/>
  <c r="T29" i="5"/>
  <c r="AB29" i="5"/>
  <c r="AJ29" i="5"/>
  <c r="AR29" i="5"/>
  <c r="AZ29" i="5"/>
  <c r="BH29" i="5"/>
  <c r="BP29" i="5"/>
  <c r="BX29" i="5"/>
  <c r="CF29" i="5"/>
  <c r="CK29" i="5"/>
  <c r="CO29" i="5"/>
  <c r="CS29" i="5"/>
  <c r="CW29" i="5"/>
  <c r="DA29" i="5"/>
  <c r="DE29" i="5"/>
  <c r="DI29" i="5"/>
  <c r="DM29" i="5"/>
  <c r="DQ29" i="5"/>
  <c r="DU29" i="5"/>
  <c r="DY29" i="5"/>
  <c r="EC29" i="5"/>
  <c r="EG29" i="5"/>
  <c r="EK29" i="5"/>
  <c r="EO29" i="5"/>
  <c r="ES29" i="5"/>
  <c r="EW29" i="5"/>
  <c r="FA29" i="5"/>
  <c r="FE29" i="5"/>
  <c r="FI29" i="5"/>
  <c r="FM29" i="5"/>
  <c r="FQ29" i="5"/>
  <c r="FU29" i="5"/>
  <c r="FY29" i="5"/>
  <c r="GC29" i="5"/>
  <c r="GG29" i="5"/>
  <c r="GK29" i="5"/>
  <c r="GO29" i="5"/>
  <c r="GS29" i="5"/>
  <c r="GW29" i="5"/>
  <c r="HA29" i="5"/>
  <c r="HE29" i="5"/>
  <c r="HI29" i="5"/>
  <c r="HM29" i="5"/>
  <c r="HQ29" i="5"/>
  <c r="HU29" i="5"/>
  <c r="HY29" i="5"/>
  <c r="IC29" i="5"/>
  <c r="IG29" i="5"/>
  <c r="IK29" i="5"/>
  <c r="IO29" i="5"/>
  <c r="C25" i="5"/>
  <c r="G25" i="5"/>
  <c r="K25" i="5"/>
  <c r="O25" i="5"/>
  <c r="S25" i="5"/>
  <c r="W25" i="5"/>
  <c r="AA25" i="5"/>
  <c r="AE25" i="5"/>
  <c r="AI25" i="5"/>
  <c r="AM25" i="5"/>
  <c r="AQ25" i="5"/>
  <c r="AU25" i="5"/>
  <c r="AY25" i="5"/>
  <c r="BC25" i="5"/>
  <c r="BG25" i="5"/>
  <c r="BK25" i="5"/>
  <c r="BO25" i="5"/>
  <c r="BS25" i="5"/>
  <c r="BW25" i="5"/>
  <c r="CA25" i="5"/>
  <c r="CE25" i="5"/>
  <c r="CI25" i="5"/>
  <c r="CM25" i="5"/>
  <c r="CQ25" i="5"/>
  <c r="CQ26" i="5" s="1"/>
  <c r="CU25" i="5"/>
  <c r="CY25" i="5"/>
  <c r="DC25" i="5"/>
  <c r="DG25" i="5"/>
  <c r="DK25" i="5"/>
  <c r="DO25" i="5"/>
  <c r="DS25" i="5"/>
  <c r="DS26" i="5" s="1"/>
  <c r="DW25" i="5"/>
  <c r="DW26" i="5" s="1"/>
  <c r="EA25" i="5"/>
  <c r="EA26" i="5" s="1"/>
  <c r="EE25" i="5"/>
  <c r="EI25" i="5"/>
  <c r="EM25" i="5"/>
  <c r="EQ25" i="5"/>
  <c r="EU25" i="5"/>
  <c r="EY25" i="5"/>
  <c r="EY26" i="5" s="1"/>
  <c r="FC25" i="5"/>
  <c r="FC26" i="5" s="1"/>
  <c r="FG25" i="5"/>
  <c r="FG26" i="5" s="1"/>
  <c r="FK25" i="5"/>
  <c r="FO25" i="5"/>
  <c r="FS25" i="5"/>
  <c r="FW25" i="5"/>
  <c r="GA25" i="5"/>
  <c r="GE25" i="5"/>
  <c r="GE26" i="5" s="1"/>
  <c r="GI25" i="5"/>
  <c r="GI26" i="5" s="1"/>
  <c r="GM25" i="5"/>
  <c r="GQ25" i="5"/>
  <c r="GU25" i="5"/>
  <c r="GU26" i="5" s="1"/>
  <c r="GY25" i="5"/>
  <c r="HC25" i="5"/>
  <c r="HG25" i="5"/>
  <c r="HK25" i="5"/>
  <c r="HK26" i="5" s="1"/>
  <c r="HO25" i="5"/>
  <c r="HO26" i="5" s="1"/>
  <c r="HS25" i="5"/>
  <c r="HW25" i="5"/>
  <c r="IA25" i="5"/>
  <c r="IE25" i="5"/>
  <c r="IE26" i="5" s="1"/>
  <c r="II25" i="5"/>
  <c r="IM25" i="5"/>
  <c r="IQ25" i="5"/>
  <c r="IQ26" i="5" s="1"/>
  <c r="IR25" i="5"/>
  <c r="IR26" i="5" s="1"/>
  <c r="K4" i="5"/>
  <c r="K79" i="4"/>
  <c r="DR26" i="5"/>
  <c r="AI30" i="5"/>
  <c r="DN26" i="5"/>
  <c r="CD26" i="5"/>
  <c r="BT26" i="5"/>
  <c r="GR26" i="5"/>
  <c r="ES26" i="5"/>
  <c r="FA26" i="5"/>
  <c r="AF30" i="5"/>
  <c r="CM26" i="5"/>
  <c r="GX26" i="5"/>
  <c r="DV26" i="5"/>
  <c r="HV26" i="5"/>
  <c r="GT26" i="5"/>
  <c r="BH26" i="5"/>
  <c r="D30" i="5"/>
  <c r="ID26" i="5"/>
  <c r="DZ26" i="5"/>
  <c r="AN26" i="5"/>
  <c r="EF26" i="5"/>
  <c r="EW26" i="5"/>
  <c r="EO26" i="5"/>
  <c r="CN26" i="5"/>
  <c r="HL26" i="5"/>
  <c r="HU26" i="5"/>
  <c r="IC26" i="5"/>
  <c r="CL26" i="5"/>
  <c r="AF26" i="5"/>
  <c r="N26" i="5"/>
  <c r="ET30" i="5"/>
  <c r="EP30" i="5"/>
  <c r="DX26" i="5"/>
  <c r="DQ26" i="5"/>
  <c r="DI26" i="5"/>
  <c r="CF26" i="5"/>
  <c r="AZ26" i="5"/>
  <c r="EX26" i="5"/>
  <c r="GP26" i="5"/>
  <c r="EZ26" i="5"/>
  <c r="CH26" i="5"/>
  <c r="BK26" i="5"/>
  <c r="D26" i="5"/>
  <c r="GO26" i="5"/>
  <c r="AY26" i="5"/>
  <c r="BE26" i="5"/>
  <c r="CU30" i="5"/>
  <c r="IE30" i="5"/>
  <c r="HI30" i="5"/>
  <c r="DX30" i="5"/>
  <c r="HO30" i="5"/>
  <c r="GG30" i="5"/>
  <c r="CR30" i="5"/>
  <c r="GD30" i="5"/>
  <c r="ER30" i="5"/>
  <c r="HF26" i="5"/>
  <c r="H30" i="5"/>
  <c r="FF26" i="5"/>
  <c r="FK26" i="5"/>
  <c r="IH26" i="5"/>
  <c r="EH30" i="5"/>
  <c r="HH26" i="5"/>
  <c r="HM26" i="5"/>
  <c r="FP26" i="5"/>
  <c r="AT30" i="5"/>
  <c r="BF26" i="5"/>
  <c r="CX30" i="5"/>
  <c r="GZ26" i="5"/>
  <c r="GC26" i="5"/>
  <c r="FH26" i="5"/>
  <c r="J30" i="5"/>
  <c r="V26" i="5"/>
  <c r="Y26" i="5"/>
  <c r="EB30" i="5"/>
  <c r="HC30" i="5"/>
  <c r="CO30" i="5"/>
  <c r="GR30" i="5"/>
  <c r="HJ30" i="5"/>
  <c r="FM30" i="5"/>
  <c r="HY30" i="5"/>
  <c r="II30" i="5"/>
  <c r="CT30" i="5"/>
  <c r="EU30" i="5"/>
  <c r="FI30" i="5"/>
  <c r="GO30" i="5"/>
  <c r="EQ30" i="5"/>
  <c r="EY30" i="5"/>
  <c r="DC26" i="5"/>
  <c r="FJ26" i="5"/>
  <c r="DJ26" i="5"/>
  <c r="EM26" i="5"/>
  <c r="ET26" i="5"/>
  <c r="CZ26" i="5"/>
  <c r="HX26" i="5"/>
  <c r="Z30" i="5"/>
  <c r="AH30" i="5"/>
  <c r="BC26" i="5"/>
  <c r="GF26" i="5"/>
  <c r="CW26" i="5"/>
  <c r="DE26" i="5"/>
  <c r="F26" i="5"/>
  <c r="Q26" i="5"/>
  <c r="BI26" i="5"/>
  <c r="ED30" i="5"/>
  <c r="EO30" i="5"/>
  <c r="CR26" i="5"/>
  <c r="HP26" i="5"/>
  <c r="IK26" i="5"/>
  <c r="B30" i="5"/>
  <c r="AE26" i="5"/>
  <c r="FX26" i="5"/>
  <c r="BQ26" i="5"/>
  <c r="BY26" i="5"/>
  <c r="H26" i="5"/>
  <c r="BJ26" i="5"/>
  <c r="AG30" i="5"/>
  <c r="M26" i="5"/>
  <c r="GJ26" i="5"/>
  <c r="ER26" i="5"/>
  <c r="GS26" i="5"/>
  <c r="BN26" i="5"/>
  <c r="EL30" i="5"/>
  <c r="IP30" i="5"/>
  <c r="X26" i="5"/>
  <c r="EA30" i="5"/>
  <c r="FS30" i="5"/>
  <c r="DV30" i="5"/>
  <c r="DG30" i="5"/>
  <c r="FF30" i="5"/>
  <c r="FP30" i="5"/>
  <c r="CT26" i="5"/>
  <c r="BS26" i="5"/>
  <c r="GQ26" i="5"/>
  <c r="FV26" i="5"/>
  <c r="CP26" i="5"/>
  <c r="HA26" i="5"/>
  <c r="IB26" i="5"/>
  <c r="AX30" i="5"/>
  <c r="AM26" i="5"/>
  <c r="CP30" i="5"/>
  <c r="CB26" i="5"/>
  <c r="AN30" i="5"/>
  <c r="HT26" i="5"/>
  <c r="BB26" i="5"/>
  <c r="EN30" i="5"/>
  <c r="IO30" i="5"/>
  <c r="EC30" i="5"/>
  <c r="GV30" i="5"/>
  <c r="FC30" i="5"/>
  <c r="CK30" i="5"/>
  <c r="DO30" i="5"/>
  <c r="FE30" i="5"/>
  <c r="BT30" i="5"/>
  <c r="GL30" i="5"/>
  <c r="EW30" i="5"/>
  <c r="EI26" i="5"/>
  <c r="EP26" i="5"/>
  <c r="CA26" i="5"/>
  <c r="FS26" i="5"/>
  <c r="HN26" i="5"/>
  <c r="EL26" i="5"/>
  <c r="HY26" i="5"/>
  <c r="AR26" i="5"/>
  <c r="DM26" i="5"/>
  <c r="HD26" i="5"/>
  <c r="GW26" i="5"/>
  <c r="BR26" i="5"/>
  <c r="ES30" i="5"/>
  <c r="FX30" i="5"/>
  <c r="GT30" i="5"/>
  <c r="DB30" i="5"/>
  <c r="HH30" i="5"/>
  <c r="FG30" i="5"/>
  <c r="GB30" i="5"/>
  <c r="DQ30" i="5"/>
  <c r="FO30" i="5"/>
  <c r="BO26" i="5"/>
  <c r="GM26" i="5"/>
  <c r="W26" i="5"/>
  <c r="CY26" i="5"/>
  <c r="HW26" i="5"/>
  <c r="GH26" i="5"/>
  <c r="CJ26" i="5"/>
  <c r="HE26" i="5"/>
  <c r="AV30" i="5"/>
  <c r="AH26" i="5"/>
  <c r="DY30" i="5"/>
  <c r="EN26" i="5"/>
  <c r="GG26" i="5"/>
  <c r="CV26" i="5"/>
  <c r="BG26" i="5"/>
  <c r="GN30" i="5"/>
  <c r="DD30" i="5"/>
  <c r="HV30" i="5"/>
  <c r="HU30" i="5"/>
  <c r="HT30" i="5"/>
  <c r="GY30" i="5"/>
  <c r="BZ30" i="5"/>
  <c r="EJ30" i="5"/>
  <c r="BH30" i="5"/>
  <c r="FA30" i="5"/>
  <c r="CF30" i="5"/>
  <c r="HW30" i="5"/>
  <c r="AB26" i="5"/>
  <c r="ID30" i="5"/>
  <c r="BW26" i="5"/>
  <c r="IA26" i="5"/>
  <c r="HJ26" i="5"/>
  <c r="IP26" i="5"/>
  <c r="DG26" i="5"/>
  <c r="T30" i="5"/>
  <c r="BV26" i="5"/>
  <c r="FL26" i="5"/>
  <c r="DT26" i="5"/>
  <c r="DA26" i="5"/>
  <c r="CS26" i="5"/>
  <c r="AP26" i="5"/>
  <c r="AD26" i="5"/>
  <c r="T26" i="5"/>
  <c r="AJ30" i="5"/>
  <c r="FD26" i="5"/>
  <c r="IO26" i="5"/>
  <c r="IG26" i="5"/>
  <c r="DL26" i="5"/>
  <c r="IJ26" i="5"/>
  <c r="BU26" i="5"/>
  <c r="BL26" i="5"/>
  <c r="AK26" i="5"/>
  <c r="BM26" i="5"/>
  <c r="AJ26" i="5"/>
  <c r="DM30" i="5"/>
  <c r="EE30" i="5"/>
  <c r="HP30" i="5"/>
  <c r="HG30" i="5"/>
  <c r="FV30" i="5"/>
  <c r="FY30" i="5"/>
  <c r="CN30" i="5"/>
  <c r="GE30" i="5"/>
  <c r="HQ26" i="5"/>
  <c r="DF30" i="5"/>
  <c r="DU26" i="5"/>
  <c r="GK26" i="5"/>
  <c r="AX26" i="5"/>
  <c r="EM30" i="5"/>
  <c r="HL30" i="5"/>
  <c r="FU30" i="5"/>
  <c r="CJ30" i="5"/>
  <c r="FR30" i="5"/>
  <c r="BD30" i="5"/>
  <c r="CU26" i="5"/>
  <c r="HS26" i="5"/>
  <c r="GL26" i="5"/>
  <c r="HR26" i="5"/>
  <c r="EE26" i="5"/>
  <c r="L30" i="5"/>
  <c r="GD26" i="5"/>
  <c r="EV26" i="5"/>
  <c r="HI26" i="5"/>
  <c r="DD26" i="5"/>
  <c r="AP30" i="5"/>
  <c r="AW26" i="5"/>
  <c r="AO26" i="5"/>
  <c r="DJ30" i="5"/>
  <c r="FY26" i="5"/>
  <c r="FU26" i="5"/>
  <c r="R30" i="5"/>
  <c r="R26" i="5"/>
  <c r="DP30" i="5"/>
  <c r="EV30" i="5"/>
  <c r="HR30" i="5"/>
  <c r="DA30" i="5"/>
  <c r="FL30" i="5"/>
  <c r="IG30" i="5"/>
  <c r="DE30" i="5"/>
  <c r="GF30" i="5"/>
  <c r="IH30" i="5"/>
  <c r="EI30" i="5"/>
  <c r="IF30" i="5"/>
  <c r="IK30" i="5"/>
  <c r="FK30" i="5"/>
  <c r="FT30" i="5"/>
  <c r="IL26" i="5"/>
  <c r="FO26" i="5"/>
  <c r="P30" i="5"/>
  <c r="EH26" i="5"/>
  <c r="K26" i="5"/>
  <c r="GY26" i="5"/>
  <c r="HZ26" i="5"/>
  <c r="AR30" i="5"/>
  <c r="AS26" i="5"/>
  <c r="FD30" i="5"/>
  <c r="DH30" i="5"/>
  <c r="HB30" i="5"/>
  <c r="IQ30" i="5"/>
  <c r="AZ30" i="5"/>
  <c r="DK26" i="5"/>
  <c r="II26" i="5"/>
  <c r="ED26" i="5"/>
  <c r="EU26" i="5"/>
  <c r="AB30" i="5"/>
  <c r="DF26" i="5"/>
  <c r="GB26" i="5"/>
  <c r="CO26" i="5"/>
  <c r="EJ26" i="5"/>
  <c r="FM26" i="5"/>
  <c r="J26" i="5"/>
  <c r="DN30" i="5"/>
  <c r="O26" i="5"/>
  <c r="AI26" i="5"/>
  <c r="G26" i="5"/>
  <c r="DY26" i="5"/>
  <c r="L26" i="5"/>
  <c r="CZ30" i="5"/>
  <c r="GH30" i="5"/>
  <c r="GZ30" i="5"/>
  <c r="HN30" i="5"/>
  <c r="EF30" i="5"/>
  <c r="GJ30" i="5"/>
  <c r="GX30" i="5"/>
  <c r="BV30" i="5"/>
  <c r="IB30" i="5"/>
  <c r="HZ30" i="5"/>
  <c r="GS30" i="5"/>
  <c r="CY30" i="5"/>
  <c r="CD30" i="5"/>
  <c r="GA30" i="5"/>
  <c r="DL30" i="5"/>
  <c r="HQ30" i="5"/>
  <c r="CB30" i="5"/>
  <c r="IM30" i="5"/>
  <c r="CA30" i="5"/>
  <c r="EQ26" i="5"/>
  <c r="X30" i="5"/>
  <c r="FN26" i="5"/>
  <c r="AQ26" i="5"/>
  <c r="GA26" i="5"/>
  <c r="DB26" i="5"/>
  <c r="IN26" i="5"/>
  <c r="CC26" i="5"/>
  <c r="GV26" i="5"/>
  <c r="FQ26" i="5"/>
  <c r="AL26" i="5"/>
  <c r="CH30" i="5"/>
  <c r="DH26" i="5"/>
  <c r="AV26" i="5"/>
  <c r="BP26" i="5"/>
  <c r="EC26" i="5"/>
  <c r="Z26" i="5"/>
  <c r="I26" i="5"/>
  <c r="BM30" i="5"/>
  <c r="GW30" i="5"/>
  <c r="DI30" i="5"/>
  <c r="BF30" i="5"/>
  <c r="IC30" i="5"/>
  <c r="CS30" i="5"/>
  <c r="HK30" i="5"/>
  <c r="HM30" i="5"/>
  <c r="CM30" i="5"/>
  <c r="GU30" i="5"/>
  <c r="IA30" i="5"/>
  <c r="CW30" i="5"/>
  <c r="GC30" i="5"/>
  <c r="IJ30" i="5"/>
  <c r="HA30" i="5"/>
  <c r="EZ30" i="5"/>
  <c r="HE30" i="5"/>
  <c r="BX30" i="5"/>
  <c r="FB30" i="5"/>
  <c r="FH30" i="5"/>
  <c r="AA26" i="5"/>
  <c r="FW26" i="5"/>
  <c r="FB26" i="5"/>
  <c r="CI26" i="5"/>
  <c r="HG26" i="5"/>
  <c r="FR26" i="5"/>
  <c r="AU26" i="5"/>
  <c r="CG26" i="5"/>
  <c r="E26" i="5"/>
  <c r="FE26" i="5"/>
  <c r="AG26" i="5"/>
  <c r="DR30" i="5"/>
  <c r="FT26" i="5"/>
  <c r="BD26" i="5"/>
  <c r="EB26" i="5"/>
  <c r="EG26" i="5"/>
  <c r="CX26" i="5"/>
  <c r="HX30" i="5"/>
  <c r="GQ30" i="5"/>
  <c r="U26" i="5"/>
  <c r="DK30" i="5"/>
  <c r="GI30" i="5"/>
  <c r="P26" i="5"/>
  <c r="CQ30" i="5"/>
  <c r="GM30" i="5"/>
  <c r="DS30" i="5"/>
  <c r="HD30" i="5"/>
  <c r="EX30" i="5"/>
  <c r="FN30" i="5"/>
  <c r="HS30" i="5"/>
  <c r="BP30" i="5"/>
  <c r="C26" i="5"/>
  <c r="FJ30" i="5"/>
  <c r="DZ30" i="5"/>
  <c r="CV30" i="5"/>
  <c r="DU30" i="5"/>
  <c r="IL30" i="5"/>
  <c r="CE26" i="5"/>
  <c r="HC26" i="5"/>
  <c r="HB26" i="5"/>
  <c r="AT26" i="5"/>
  <c r="DO26" i="5"/>
  <c r="IM26" i="5"/>
  <c r="FZ26" i="5"/>
  <c r="DP26" i="5"/>
  <c r="CK26" i="5"/>
  <c r="BX26" i="5"/>
  <c r="FI26" i="5"/>
  <c r="BZ26" i="5"/>
  <c r="AC26" i="5"/>
  <c r="B26" i="5"/>
  <c r="IF26" i="5"/>
  <c r="S26" i="5"/>
  <c r="GN26" i="5"/>
  <c r="EK26" i="5"/>
  <c r="BA26" i="5"/>
  <c r="IN30" i="5"/>
  <c r="FW30" i="5"/>
  <c r="BN30" i="5"/>
  <c r="DW30" i="5"/>
  <c r="HF30" i="5"/>
  <c r="EK30" i="5"/>
  <c r="DC30" i="5"/>
  <c r="FZ30" i="5"/>
  <c r="EG30" i="5"/>
  <c r="BL30" i="5"/>
  <c r="GP30" i="5"/>
  <c r="FQ30" i="5"/>
  <c r="DT30" i="5"/>
  <c r="GK30" i="5"/>
  <c r="BR29" i="5" l="1"/>
  <c r="BR30" i="5" s="1"/>
  <c r="AY29" i="5"/>
  <c r="AY30" i="5" s="1"/>
  <c r="CL29" i="5"/>
  <c r="CL30" i="5" s="1"/>
  <c r="AL29" i="5"/>
  <c r="AL30" i="5" s="1"/>
  <c r="BW29" i="5"/>
  <c r="BW30" i="5" s="1"/>
  <c r="AE29" i="5"/>
  <c r="AE30" i="5" s="1"/>
  <c r="N29" i="5"/>
  <c r="N30" i="5" s="1"/>
  <c r="BG29" i="5"/>
  <c r="BG30" i="5" s="1"/>
  <c r="K29" i="5"/>
  <c r="K30" i="5" s="1"/>
  <c r="O29" i="5"/>
  <c r="O30" i="5" s="1"/>
  <c r="BJ29" i="5"/>
  <c r="BJ30" i="5" s="1"/>
  <c r="AD29" i="5"/>
  <c r="AD30" i="5" s="1"/>
  <c r="CI29" i="5"/>
  <c r="CI30" i="5" s="1"/>
  <c r="BO29" i="5"/>
  <c r="BO30" i="5" s="1"/>
  <c r="AU29" i="5"/>
  <c r="AU30" i="5" s="1"/>
  <c r="AA29" i="5"/>
  <c r="AA30" i="5" s="1"/>
  <c r="C29" i="5"/>
  <c r="C30" i="5" s="1"/>
  <c r="I29" i="5"/>
  <c r="I30" i="5" s="1"/>
  <c r="CG29" i="5"/>
  <c r="CG30" i="5" s="1"/>
  <c r="BB29" i="5"/>
  <c r="BB30" i="5" s="1"/>
  <c r="V29" i="5"/>
  <c r="V30" i="5" s="1"/>
  <c r="CE29" i="5"/>
  <c r="CE30" i="5" s="1"/>
  <c r="BK29" i="5"/>
  <c r="BK30" i="5" s="1"/>
  <c r="AQ29" i="5"/>
  <c r="AQ30" i="5" s="1"/>
  <c r="S29" i="5"/>
  <c r="S30" i="5" s="1"/>
  <c r="F29" i="5"/>
  <c r="F30" i="5" s="1"/>
  <c r="BE29" i="5"/>
  <c r="BE30" i="5" s="1"/>
  <c r="Y29" i="5"/>
  <c r="Y30" i="5" s="1"/>
  <c r="CC29" i="5"/>
  <c r="CC30" i="5" s="1"/>
  <c r="AW29" i="5"/>
  <c r="AW30" i="5" s="1"/>
  <c r="Q29" i="5"/>
  <c r="Q30" i="5" s="1"/>
  <c r="AO29" i="5"/>
  <c r="AO30" i="5" s="1"/>
  <c r="E29" i="5"/>
  <c r="E30" i="5" s="1"/>
  <c r="BS29" i="5"/>
  <c r="BS30" i="5" s="1"/>
  <c r="BC29" i="5"/>
  <c r="BC30" i="5" s="1"/>
  <c r="AM29" i="5"/>
  <c r="AM30" i="5" s="1"/>
  <c r="W29" i="5"/>
  <c r="W30" i="5" s="1"/>
  <c r="G29" i="5"/>
  <c r="G30" i="5" s="1"/>
  <c r="BY29" i="5"/>
  <c r="BY30" i="5" s="1"/>
  <c r="BI29" i="5"/>
  <c r="BI30" i="5" s="1"/>
  <c r="AS29" i="5"/>
  <c r="AS30" i="5" s="1"/>
  <c r="AC29" i="5"/>
  <c r="AC30" i="5" s="1"/>
  <c r="M29" i="5"/>
  <c r="M30" i="5" s="1"/>
  <c r="BQ29" i="5"/>
  <c r="BQ30" i="5" s="1"/>
  <c r="BA29" i="5"/>
  <c r="BA30" i="5" s="1"/>
  <c r="AK29" i="5"/>
  <c r="AK30" i="5" s="1"/>
  <c r="U29" i="5"/>
  <c r="U30" i="5" s="1"/>
  <c r="H96" i="4"/>
  <c r="B32" i="5" l="1"/>
  <c r="DC31" i="5" s="1"/>
  <c r="FI27" i="5" l="1"/>
  <c r="EV31" i="5"/>
  <c r="HI31" i="5"/>
  <c r="HL31" i="5"/>
  <c r="EW27" i="5"/>
  <c r="BU31" i="5"/>
  <c r="AF27" i="5"/>
  <c r="DA27" i="5"/>
  <c r="HB27" i="5"/>
  <c r="DT31" i="5"/>
  <c r="BG27" i="5"/>
  <c r="DW31" i="5"/>
  <c r="BZ31" i="5"/>
  <c r="EX31" i="5"/>
  <c r="EG27" i="5"/>
  <c r="EL27" i="5"/>
  <c r="CM31" i="5"/>
  <c r="AM27" i="5"/>
  <c r="FH31" i="5"/>
  <c r="BB27" i="5"/>
  <c r="DB27" i="5"/>
  <c r="EK27" i="5"/>
  <c r="GA31" i="5"/>
  <c r="B31" i="5"/>
  <c r="DF27" i="5"/>
  <c r="CT31" i="5"/>
  <c r="O27" i="5"/>
  <c r="GU27" i="5"/>
  <c r="BU27" i="5"/>
  <c r="DH27" i="5"/>
  <c r="HT31" i="5"/>
  <c r="DG31" i="5"/>
  <c r="DS31" i="5"/>
  <c r="GJ31" i="5"/>
  <c r="Y31" i="5"/>
  <c r="HH31" i="5"/>
  <c r="DE27" i="5"/>
  <c r="GU31" i="5"/>
  <c r="T31" i="5"/>
  <c r="GN27" i="5"/>
  <c r="HQ27" i="5"/>
  <c r="EN31" i="5"/>
  <c r="GL27" i="5"/>
  <c r="AK27" i="5"/>
  <c r="IM27" i="5"/>
  <c r="EK31" i="5"/>
  <c r="FW31" i="5"/>
  <c r="FW27" i="5"/>
  <c r="CZ31" i="5"/>
  <c r="EE27" i="5"/>
  <c r="BG31" i="5"/>
  <c r="FC31" i="5"/>
  <c r="CZ27" i="5"/>
  <c r="DQ27" i="5"/>
  <c r="CE27" i="5"/>
  <c r="CH31" i="5"/>
  <c r="HZ27" i="5"/>
  <c r="EE31" i="5"/>
  <c r="C31" i="5"/>
  <c r="DV31" i="5"/>
  <c r="BF27" i="5"/>
  <c r="CM27" i="5"/>
  <c r="DP27" i="5"/>
  <c r="BF31" i="5"/>
  <c r="IQ31" i="5"/>
  <c r="BS31" i="5"/>
  <c r="AV31" i="5"/>
  <c r="CT27" i="5"/>
  <c r="Y27" i="5"/>
  <c r="BH27" i="5"/>
  <c r="FT27" i="5"/>
  <c r="CY31" i="5"/>
  <c r="R31" i="5"/>
  <c r="V31" i="5"/>
  <c r="HC27" i="5"/>
  <c r="GS31" i="5"/>
  <c r="BW31" i="5"/>
  <c r="W27" i="5"/>
  <c r="EO31" i="5"/>
  <c r="IC27" i="5"/>
  <c r="CG27" i="5"/>
  <c r="ED27" i="5"/>
  <c r="DL27" i="5"/>
  <c r="EW31" i="5"/>
  <c r="HJ31" i="5"/>
  <c r="S31" i="5"/>
  <c r="GN31" i="5"/>
  <c r="EQ27" i="5"/>
  <c r="GQ27" i="5"/>
  <c r="BA31" i="5"/>
  <c r="FX27" i="5"/>
  <c r="Z27" i="5"/>
  <c r="AO31" i="5"/>
  <c r="BA27" i="5"/>
  <c r="CS31" i="5"/>
  <c r="GK27" i="5"/>
  <c r="HA27" i="5"/>
  <c r="HX31" i="5"/>
  <c r="AD27" i="5"/>
  <c r="GG31" i="5"/>
  <c r="FN31" i="5"/>
  <c r="IK31" i="5"/>
  <c r="IG27" i="5"/>
  <c r="DB31" i="5"/>
  <c r="ER27" i="5"/>
  <c r="FF27" i="5"/>
  <c r="HO27" i="5"/>
  <c r="FB31" i="5"/>
  <c r="I31" i="5"/>
  <c r="HS27" i="5"/>
  <c r="FA31" i="5"/>
  <c r="DR31" i="5"/>
  <c r="J27" i="5"/>
  <c r="HP31" i="5"/>
  <c r="EP27" i="5"/>
  <c r="EY31" i="5"/>
  <c r="GE27" i="5"/>
  <c r="IC31" i="5"/>
  <c r="FK31" i="5"/>
  <c r="DG27" i="5"/>
  <c r="AC31" i="5"/>
  <c r="AQ31" i="5"/>
  <c r="FT31" i="5"/>
  <c r="CP31" i="5"/>
  <c r="P27" i="5"/>
  <c r="GI27" i="5"/>
  <c r="ES31" i="5"/>
  <c r="DJ31" i="5"/>
  <c r="CW27" i="5"/>
  <c r="IL27" i="5"/>
  <c r="CL31" i="5"/>
  <c r="AY27" i="5"/>
  <c r="B27" i="5"/>
  <c r="BX27" i="5"/>
  <c r="W31" i="5"/>
  <c r="GG27" i="5"/>
  <c r="FM31" i="5"/>
  <c r="AN27" i="5"/>
  <c r="CB31" i="5"/>
  <c r="FL31" i="5"/>
  <c r="DM27" i="5"/>
  <c r="BQ27" i="5"/>
  <c r="AA31" i="5"/>
  <c r="IN27" i="5"/>
  <c r="GK31" i="5"/>
  <c r="BL31" i="5"/>
  <c r="CV31" i="5"/>
  <c r="BP31" i="5"/>
  <c r="GV27" i="5"/>
  <c r="EH27" i="5"/>
  <c r="BM27" i="5"/>
  <c r="FO31" i="5"/>
  <c r="X27" i="5"/>
  <c r="HM27" i="5"/>
  <c r="ES27" i="5"/>
  <c r="CI27" i="5"/>
  <c r="CG31" i="5"/>
  <c r="EV27" i="5"/>
  <c r="BW27" i="5"/>
  <c r="FE31" i="5"/>
  <c r="AH31" i="5"/>
  <c r="AZ27" i="5"/>
  <c r="DO27" i="5"/>
  <c r="BD27" i="5"/>
  <c r="IB31" i="5"/>
  <c r="FY27" i="5"/>
  <c r="FL27" i="5"/>
  <c r="EI27" i="5"/>
  <c r="BI27" i="5"/>
  <c r="D27" i="5"/>
  <c r="IF27" i="5"/>
  <c r="DI31" i="5"/>
  <c r="DK27" i="5"/>
  <c r="DF31" i="5"/>
  <c r="AH27" i="5"/>
  <c r="IJ31" i="5"/>
  <c r="AR31" i="5"/>
  <c r="AD31" i="5"/>
  <c r="HT27" i="5"/>
  <c r="CX31" i="5"/>
  <c r="HF31" i="5"/>
  <c r="GA27" i="5"/>
  <c r="AW27" i="5"/>
  <c r="EN27" i="5"/>
  <c r="GS27" i="5"/>
  <c r="EZ27" i="5"/>
  <c r="AO27" i="5"/>
  <c r="FK27" i="5"/>
  <c r="GZ31" i="5"/>
  <c r="DH31" i="5"/>
  <c r="AT27" i="5"/>
  <c r="D31" i="5"/>
  <c r="HG31" i="5"/>
  <c r="BN27" i="5"/>
  <c r="CH27" i="5"/>
  <c r="GI31" i="5"/>
  <c r="L27" i="5"/>
  <c r="HG27" i="5"/>
  <c r="AZ31" i="5"/>
  <c r="IA27" i="5"/>
  <c r="M27" i="5"/>
  <c r="CK27" i="5"/>
  <c r="BD31" i="5"/>
  <c r="IK27" i="5"/>
  <c r="DJ27" i="5"/>
  <c r="ET27" i="5"/>
  <c r="FB27" i="5"/>
  <c r="AP27" i="5"/>
  <c r="GC27" i="5"/>
  <c r="DD31" i="5"/>
  <c r="GM27" i="5"/>
  <c r="EQ31" i="5"/>
  <c r="FD27" i="5"/>
  <c r="T27" i="5"/>
  <c r="DL31" i="5"/>
  <c r="HD31" i="5"/>
  <c r="GX31" i="5"/>
  <c r="FU31" i="5"/>
  <c r="FG31" i="5"/>
  <c r="F27" i="5"/>
  <c r="EO27" i="5"/>
  <c r="AA27" i="5"/>
  <c r="CC31" i="5"/>
  <c r="GW31" i="5"/>
  <c r="EI31" i="5"/>
  <c r="AL31" i="5"/>
  <c r="BC27" i="5"/>
  <c r="HE31" i="5"/>
  <c r="IR27" i="5"/>
  <c r="FH27" i="5"/>
  <c r="GC31" i="5"/>
  <c r="HU27" i="5"/>
  <c r="O31" i="5"/>
  <c r="HW27" i="5"/>
  <c r="GP31" i="5"/>
  <c r="FV27" i="5"/>
  <c r="BX31" i="5"/>
  <c r="BQ31" i="5"/>
  <c r="DZ31" i="5"/>
  <c r="IM31" i="5"/>
  <c r="BY27" i="5"/>
  <c r="E27" i="5"/>
  <c r="GB27" i="5"/>
  <c r="IJ27" i="5"/>
  <c r="BI31" i="5"/>
  <c r="EU31" i="5"/>
  <c r="DN27" i="5"/>
  <c r="BJ31" i="5"/>
  <c r="IH31" i="5"/>
  <c r="X31" i="5"/>
  <c r="HI27" i="5"/>
  <c r="FX31" i="5"/>
  <c r="EA27" i="5"/>
  <c r="CD31" i="5"/>
  <c r="GH27" i="5"/>
  <c r="GQ31" i="5"/>
  <c r="GE31" i="5"/>
  <c r="IN31" i="5"/>
  <c r="FD31" i="5"/>
  <c r="EC31" i="5"/>
  <c r="FQ27" i="5"/>
  <c r="CO31" i="5"/>
  <c r="J31" i="5"/>
  <c r="EJ27" i="5"/>
  <c r="FO27" i="5"/>
  <c r="DD27" i="5"/>
  <c r="HJ27" i="5"/>
  <c r="HK27" i="5"/>
  <c r="EB27" i="5"/>
  <c r="AI27" i="5"/>
  <c r="FY31" i="5"/>
  <c r="HN27" i="5"/>
  <c r="FJ27" i="5"/>
  <c r="G27" i="5"/>
  <c r="HV27" i="5"/>
  <c r="HW31" i="5"/>
  <c r="HF27" i="5"/>
  <c r="FZ31" i="5"/>
  <c r="BM31" i="5"/>
  <c r="DA31" i="5"/>
  <c r="CF31" i="5"/>
  <c r="FP31" i="5"/>
  <c r="HO31" i="5"/>
  <c r="C27" i="5"/>
  <c r="BV31" i="5"/>
  <c r="CJ31" i="5"/>
  <c r="BO27" i="5"/>
  <c r="EL31" i="5"/>
  <c r="IH27" i="5"/>
  <c r="CD27" i="5"/>
  <c r="FS27" i="5"/>
  <c r="HB31" i="5"/>
  <c r="EY27" i="5"/>
  <c r="HU31" i="5"/>
  <c r="GO27" i="5"/>
  <c r="BE31" i="5"/>
  <c r="GY27" i="5"/>
  <c r="BH31" i="5"/>
  <c r="GV31" i="5"/>
  <c r="FJ31" i="5"/>
  <c r="EM31" i="5"/>
  <c r="M31" i="5"/>
  <c r="BB31" i="5"/>
  <c r="N27" i="5"/>
  <c r="AU31" i="5"/>
  <c r="FM27" i="5"/>
  <c r="CY27" i="5"/>
  <c r="AU27" i="5"/>
  <c r="DC27" i="5"/>
  <c r="DX27" i="5"/>
  <c r="Q31" i="5"/>
  <c r="CO27" i="5"/>
  <c r="AJ27" i="5"/>
  <c r="CA27" i="5"/>
  <c r="CR27" i="5"/>
  <c r="BE27" i="5"/>
  <c r="BO31" i="5"/>
  <c r="FS31" i="5"/>
  <c r="BR31" i="5"/>
  <c r="CC27" i="5"/>
  <c r="K31" i="5"/>
  <c r="AE31" i="5"/>
  <c r="EZ31" i="5"/>
  <c r="R27" i="5"/>
  <c r="CR31" i="5"/>
  <c r="EB31" i="5"/>
  <c r="CW31" i="5"/>
  <c r="IP27" i="5"/>
  <c r="G31" i="5"/>
  <c r="GF27" i="5"/>
  <c r="DY31" i="5"/>
  <c r="GT27" i="5"/>
  <c r="GH31" i="5"/>
  <c r="FP27" i="5"/>
  <c r="GO31" i="5"/>
  <c r="ET31" i="5"/>
  <c r="AK31" i="5"/>
  <c r="BT31" i="5"/>
  <c r="HC31" i="5"/>
  <c r="CQ27" i="5"/>
  <c r="EC27" i="5"/>
  <c r="DP31" i="5"/>
  <c r="EJ31" i="5"/>
  <c r="AM31" i="5"/>
  <c r="IE31" i="5"/>
  <c r="HD27" i="5"/>
  <c r="P31" i="5"/>
  <c r="BS27" i="5"/>
  <c r="GR27" i="5"/>
  <c r="DK31" i="5"/>
  <c r="DY27" i="5"/>
  <c r="FV31" i="5"/>
  <c r="AR27" i="5"/>
  <c r="IE27" i="5"/>
  <c r="DV27" i="5"/>
  <c r="IA31" i="5"/>
  <c r="K27" i="5"/>
  <c r="BV27" i="5"/>
  <c r="IO31" i="5"/>
  <c r="EM27" i="5"/>
  <c r="EP31" i="5"/>
  <c r="DT27" i="5"/>
  <c r="HP27" i="5"/>
  <c r="CI31" i="5"/>
  <c r="FU27" i="5"/>
  <c r="IP31" i="5"/>
  <c r="AC27" i="5"/>
  <c r="BP27" i="5"/>
  <c r="HV31" i="5"/>
  <c r="HZ31" i="5"/>
  <c r="DW27" i="5"/>
  <c r="EF31" i="5"/>
  <c r="GB31" i="5"/>
  <c r="BY31" i="5"/>
  <c r="EX27" i="5"/>
  <c r="BN31" i="5"/>
  <c r="GF31" i="5"/>
  <c r="ER31" i="5"/>
  <c r="DN31" i="5"/>
  <c r="HK31" i="5"/>
  <c r="DR27" i="5"/>
  <c r="U31" i="5"/>
  <c r="FG27" i="5"/>
  <c r="HR27" i="5"/>
  <c r="AG31" i="5"/>
  <c r="AI31" i="5"/>
  <c r="FE27" i="5"/>
  <c r="AB31" i="5"/>
  <c r="BL27" i="5"/>
  <c r="GL31" i="5"/>
  <c r="II31" i="5"/>
  <c r="BT27" i="5"/>
  <c r="I27" i="5"/>
  <c r="DE31" i="5"/>
  <c r="AB27" i="5"/>
  <c r="CB27" i="5"/>
  <c r="FI31" i="5"/>
  <c r="CN27" i="5"/>
  <c r="CU27" i="5"/>
  <c r="BZ27" i="5"/>
  <c r="BJ27" i="5"/>
  <c r="FR27" i="5"/>
  <c r="IO27" i="5"/>
  <c r="Q27" i="5"/>
  <c r="DI27" i="5"/>
  <c r="GR31" i="5"/>
  <c r="IB27" i="5"/>
  <c r="AN31" i="5"/>
  <c r="DU27" i="5"/>
  <c r="ID27" i="5"/>
  <c r="AS27" i="5"/>
  <c r="CK31" i="5"/>
  <c r="FA27" i="5"/>
  <c r="GY31" i="5"/>
  <c r="FR31" i="5"/>
  <c r="II27" i="5"/>
  <c r="CU31" i="5"/>
  <c r="HN31" i="5"/>
  <c r="GT31" i="5"/>
  <c r="H31" i="5"/>
  <c r="HM31" i="5"/>
  <c r="HR31" i="5"/>
  <c r="AX31" i="5"/>
  <c r="EH31" i="5"/>
  <c r="FZ27" i="5"/>
  <c r="CA31" i="5"/>
  <c r="L31" i="5"/>
  <c r="HE27" i="5"/>
  <c r="FF31" i="5"/>
  <c r="GZ27" i="5"/>
  <c r="GX27" i="5"/>
  <c r="AG27" i="5"/>
  <c r="AQ27" i="5"/>
  <c r="AT31" i="5"/>
  <c r="FN27" i="5"/>
  <c r="CV27" i="5"/>
  <c r="V27" i="5"/>
  <c r="AS31" i="5"/>
  <c r="CX27" i="5"/>
  <c r="DX31" i="5"/>
  <c r="DS27" i="5"/>
  <c r="BR27" i="5"/>
  <c r="DU31" i="5"/>
  <c r="BC31" i="5"/>
  <c r="EA31" i="5"/>
  <c r="HH27" i="5"/>
  <c r="AE27" i="5"/>
  <c r="ED31" i="5"/>
  <c r="AJ31" i="5"/>
  <c r="AF31" i="5"/>
  <c r="IF31" i="5"/>
  <c r="F31" i="5"/>
  <c r="CL27" i="5"/>
  <c r="ID31" i="5"/>
  <c r="HY27" i="5"/>
  <c r="DZ27" i="5"/>
  <c r="IL31" i="5"/>
  <c r="HQ31" i="5"/>
  <c r="DM31" i="5"/>
  <c r="IG31" i="5"/>
  <c r="HS31" i="5"/>
  <c r="AW31" i="5"/>
  <c r="E31" i="5"/>
  <c r="S27" i="5"/>
  <c r="AL27" i="5"/>
  <c r="AP31" i="5"/>
  <c r="N31" i="5"/>
  <c r="BK31" i="5"/>
  <c r="GP27" i="5"/>
  <c r="U27" i="5"/>
  <c r="CE31" i="5"/>
  <c r="CN31" i="5"/>
  <c r="GW27" i="5"/>
  <c r="H27" i="5"/>
  <c r="GD31" i="5"/>
  <c r="IQ27" i="5"/>
  <c r="DQ31" i="5"/>
  <c r="GD27" i="5"/>
  <c r="HL27" i="5"/>
  <c r="EU27" i="5"/>
  <c r="AY31" i="5"/>
  <c r="BK27" i="5"/>
  <c r="FQ31" i="5"/>
  <c r="AV27" i="5"/>
  <c r="CJ27" i="5"/>
  <c r="GM31" i="5"/>
  <c r="Z31" i="5"/>
  <c r="HA31" i="5"/>
  <c r="CS27" i="5"/>
  <c r="HX27" i="5"/>
  <c r="CF27" i="5"/>
  <c r="EF27" i="5"/>
  <c r="EG31" i="5"/>
  <c r="DO31" i="5"/>
  <c r="CQ31" i="5"/>
  <c r="AX27" i="5"/>
  <c r="GJ27" i="5"/>
  <c r="FC27" i="5"/>
  <c r="CP27" i="5"/>
  <c r="HY31" i="5"/>
  <c r="B33" i="5" l="1"/>
  <c r="F5" i="5" s="1"/>
  <c r="E6" i="5" s="1"/>
  <c r="J5" i="5" l="1"/>
  <c r="K82" i="4" s="1"/>
  <c r="H5" i="5"/>
  <c r="I5" i="5" s="1"/>
  <c r="D6" i="5"/>
  <c r="J40" i="5" s="1"/>
  <c r="J41" i="5" s="1"/>
  <c r="R40" i="5"/>
  <c r="R41" i="5" s="1"/>
  <c r="AD40" i="5"/>
  <c r="AD41" i="5" s="1"/>
  <c r="AH40" i="5"/>
  <c r="AH41" i="5" s="1"/>
  <c r="AT40" i="5"/>
  <c r="AT41" i="5" s="1"/>
  <c r="AX40" i="5"/>
  <c r="AX41" i="5" s="1"/>
  <c r="BF40" i="5"/>
  <c r="BF41" i="5" s="1"/>
  <c r="BJ40" i="5"/>
  <c r="BJ41" i="5" s="1"/>
  <c r="BN40" i="5"/>
  <c r="BN41" i="5" s="1"/>
  <c r="BV40" i="5"/>
  <c r="BV41" i="5" s="1"/>
  <c r="BZ40" i="5"/>
  <c r="BZ41" i="5" s="1"/>
  <c r="CD40" i="5"/>
  <c r="CD41" i="5" s="1"/>
  <c r="CH40" i="5"/>
  <c r="CL40" i="5"/>
  <c r="CL41" i="5" s="1"/>
  <c r="CP40" i="5"/>
  <c r="CP41" i="5" s="1"/>
  <c r="CT40" i="5"/>
  <c r="CT41" i="5" s="1"/>
  <c r="CX40" i="5"/>
  <c r="CX41" i="5" s="1"/>
  <c r="DB40" i="5"/>
  <c r="DF40" i="5"/>
  <c r="DJ40" i="5"/>
  <c r="DJ41" i="5" s="1"/>
  <c r="DN40" i="5"/>
  <c r="DN41" i="5" s="1"/>
  <c r="DR40" i="5"/>
  <c r="DR41" i="5" s="1"/>
  <c r="DV40" i="5"/>
  <c r="DV41" i="5" s="1"/>
  <c r="DZ40" i="5"/>
  <c r="DZ41" i="5" s="1"/>
  <c r="ED40" i="5"/>
  <c r="ED41" i="5" s="1"/>
  <c r="EH40" i="5"/>
  <c r="EH41" i="5" s="1"/>
  <c r="EL40" i="5"/>
  <c r="EL41" i="5" s="1"/>
  <c r="EP40" i="5"/>
  <c r="EP41" i="5" s="1"/>
  <c r="ET40" i="5"/>
  <c r="ET41" i="5" s="1"/>
  <c r="EX40" i="5"/>
  <c r="FB40" i="5"/>
  <c r="FB41" i="5" s="1"/>
  <c r="FF40" i="5"/>
  <c r="FF41" i="5" s="1"/>
  <c r="FJ40" i="5"/>
  <c r="FJ41" i="5" s="1"/>
  <c r="C40" i="5"/>
  <c r="C41" i="5" s="1"/>
  <c r="G40" i="5"/>
  <c r="G41" i="5" s="1"/>
  <c r="K40" i="5"/>
  <c r="K41" i="5" s="1"/>
  <c r="O40" i="5"/>
  <c r="O41" i="5" s="1"/>
  <c r="S40" i="5"/>
  <c r="S41" i="5" s="1"/>
  <c r="W40" i="5"/>
  <c r="W41" i="5" s="1"/>
  <c r="AA40" i="5"/>
  <c r="AA41" i="5" s="1"/>
  <c r="AE40" i="5"/>
  <c r="AE41" i="5" s="1"/>
  <c r="AI40" i="5"/>
  <c r="AM40" i="5"/>
  <c r="AM41" i="5" s="1"/>
  <c r="AQ40" i="5"/>
  <c r="AQ41" i="5" s="1"/>
  <c r="AU40" i="5"/>
  <c r="AU41" i="5" s="1"/>
  <c r="AY40" i="5"/>
  <c r="AY41" i="5" s="1"/>
  <c r="BC40" i="5"/>
  <c r="BC41" i="5" s="1"/>
  <c r="BG40" i="5"/>
  <c r="BG41" i="5" s="1"/>
  <c r="BK40" i="5"/>
  <c r="BK41" i="5" s="1"/>
  <c r="BO40" i="5"/>
  <c r="BO41" i="5" s="1"/>
  <c r="BS40" i="5"/>
  <c r="BS41" i="5" s="1"/>
  <c r="BW40" i="5"/>
  <c r="BW41" i="5" s="1"/>
  <c r="CA40" i="5"/>
  <c r="CA41" i="5" s="1"/>
  <c r="CE40" i="5"/>
  <c r="CE41" i="5" s="1"/>
  <c r="CI40" i="5"/>
  <c r="CI41" i="5" s="1"/>
  <c r="CM40" i="5"/>
  <c r="CQ40" i="5"/>
  <c r="CQ41" i="5" s="1"/>
  <c r="CU40" i="5"/>
  <c r="CU41" i="5" s="1"/>
  <c r="CY40" i="5"/>
  <c r="DC40" i="5"/>
  <c r="DG40" i="5"/>
  <c r="DG41" i="5" s="1"/>
  <c r="DK40" i="5"/>
  <c r="DO40" i="5"/>
  <c r="DO41" i="5" s="1"/>
  <c r="DS40" i="5"/>
  <c r="DS41" i="5" s="1"/>
  <c r="DW40" i="5"/>
  <c r="DW41" i="5" s="1"/>
  <c r="EA40" i="5"/>
  <c r="EA41" i="5" s="1"/>
  <c r="EE40" i="5"/>
  <c r="EI40" i="5"/>
  <c r="EI41" i="5" s="1"/>
  <c r="EM40" i="5"/>
  <c r="EM41" i="5" s="1"/>
  <c r="EQ40" i="5"/>
  <c r="EQ41" i="5" s="1"/>
  <c r="EU40" i="5"/>
  <c r="EU41" i="5" s="1"/>
  <c r="EY40" i="5"/>
  <c r="FC40" i="5"/>
  <c r="FC41" i="5" s="1"/>
  <c r="FG40" i="5"/>
  <c r="FG41" i="5" s="1"/>
  <c r="FK40" i="5"/>
  <c r="FK41" i="5" s="1"/>
  <c r="FO40" i="5"/>
  <c r="FO41" i="5" s="1"/>
  <c r="FS40" i="5"/>
  <c r="D40" i="5"/>
  <c r="D41" i="5" s="1"/>
  <c r="H40" i="5"/>
  <c r="H41" i="5" s="1"/>
  <c r="L40" i="5"/>
  <c r="L41" i="5" s="1"/>
  <c r="P40" i="5"/>
  <c r="P41" i="5" s="1"/>
  <c r="T40" i="5"/>
  <c r="T41" i="5" s="1"/>
  <c r="X40" i="5"/>
  <c r="AB40" i="5"/>
  <c r="AB41" i="5" s="1"/>
  <c r="AF40" i="5"/>
  <c r="AF41" i="5" s="1"/>
  <c r="AJ40" i="5"/>
  <c r="AJ41" i="5" s="1"/>
  <c r="AN40" i="5"/>
  <c r="AN41" i="5" s="1"/>
  <c r="AR40" i="5"/>
  <c r="AV40" i="5"/>
  <c r="AZ40" i="5"/>
  <c r="AZ41" i="5" s="1"/>
  <c r="BD40" i="5"/>
  <c r="BH40" i="5"/>
  <c r="BH41" i="5" s="1"/>
  <c r="BL40" i="5"/>
  <c r="BL41" i="5" s="1"/>
  <c r="BP40" i="5"/>
  <c r="BT40" i="5"/>
  <c r="BT41" i="5" s="1"/>
  <c r="BX40" i="5"/>
  <c r="BX41" i="5" s="1"/>
  <c r="CB40" i="5"/>
  <c r="CB41" i="5" s="1"/>
  <c r="CF40" i="5"/>
  <c r="CF41" i="5" s="1"/>
  <c r="CJ40" i="5"/>
  <c r="CN40" i="5"/>
  <c r="CR40" i="5"/>
  <c r="CR41" i="5" s="1"/>
  <c r="CV40" i="5"/>
  <c r="CV41" i="5" s="1"/>
  <c r="CZ40" i="5"/>
  <c r="CZ41" i="5" s="1"/>
  <c r="DD40" i="5"/>
  <c r="DD41" i="5" s="1"/>
  <c r="DH40" i="5"/>
  <c r="DH41" i="5" s="1"/>
  <c r="DL40" i="5"/>
  <c r="DL41" i="5" s="1"/>
  <c r="DP40" i="5"/>
  <c r="DT40" i="5"/>
  <c r="DT41" i="5" s="1"/>
  <c r="DX40" i="5"/>
  <c r="DX41" i="5" s="1"/>
  <c r="E40" i="5"/>
  <c r="E41" i="5" s="1"/>
  <c r="I40" i="5"/>
  <c r="I41" i="5" s="1"/>
  <c r="M40" i="5"/>
  <c r="Q40" i="5"/>
  <c r="Q41" i="5" s="1"/>
  <c r="U40" i="5"/>
  <c r="U41" i="5" s="1"/>
  <c r="Y40" i="5"/>
  <c r="Y41" i="5" s="1"/>
  <c r="AC40" i="5"/>
  <c r="AC41" i="5" s="1"/>
  <c r="AG40" i="5"/>
  <c r="AG41" i="5" s="1"/>
  <c r="AK40" i="5"/>
  <c r="AK41" i="5" s="1"/>
  <c r="AO40" i="5"/>
  <c r="AS40" i="5"/>
  <c r="AS41" i="5" s="1"/>
  <c r="AW40" i="5"/>
  <c r="AW41" i="5" s="1"/>
  <c r="BA40" i="5"/>
  <c r="BA41" i="5" s="1"/>
  <c r="BE40" i="5"/>
  <c r="BI40" i="5"/>
  <c r="BI41" i="5" s="1"/>
  <c r="BM40" i="5"/>
  <c r="BM41" i="5" s="1"/>
  <c r="BQ40" i="5"/>
  <c r="BQ41" i="5" s="1"/>
  <c r="BU40" i="5"/>
  <c r="BY40" i="5"/>
  <c r="CC40" i="5"/>
  <c r="CC41" i="5" s="1"/>
  <c r="CG40" i="5"/>
  <c r="CG41" i="5" s="1"/>
  <c r="CK40" i="5"/>
  <c r="CO40" i="5"/>
  <c r="CS40" i="5"/>
  <c r="CS41" i="5" s="1"/>
  <c r="CW40" i="5"/>
  <c r="CW41" i="5" s="1"/>
  <c r="DA40" i="5"/>
  <c r="DA41" i="5" s="1"/>
  <c r="DE40" i="5"/>
  <c r="DI40" i="5"/>
  <c r="DI41" i="5" s="1"/>
  <c r="DM40" i="5"/>
  <c r="DM41" i="5" s="1"/>
  <c r="DQ40" i="5"/>
  <c r="DU40" i="5"/>
  <c r="DU41" i="5" s="1"/>
  <c r="DY40" i="5"/>
  <c r="EC40" i="5"/>
  <c r="EC41" i="5" s="1"/>
  <c r="EG40" i="5"/>
  <c r="EG41" i="5" s="1"/>
  <c r="EK40" i="5"/>
  <c r="EO40" i="5"/>
  <c r="EO41" i="5" s="1"/>
  <c r="ES40" i="5"/>
  <c r="EW40" i="5"/>
  <c r="EW41" i="5" s="1"/>
  <c r="FA40" i="5"/>
  <c r="FA41" i="5" s="1"/>
  <c r="FE40" i="5"/>
  <c r="FE41" i="5" s="1"/>
  <c r="FI40" i="5"/>
  <c r="FI41" i="5" s="1"/>
  <c r="FM40" i="5"/>
  <c r="FM41" i="5" s="1"/>
  <c r="FQ40" i="5"/>
  <c r="FQ41" i="5" s="1"/>
  <c r="FU40" i="5"/>
  <c r="FY40" i="5"/>
  <c r="FY41" i="5" s="1"/>
  <c r="EB40" i="5"/>
  <c r="ER40" i="5"/>
  <c r="ER41" i="5" s="1"/>
  <c r="FH40" i="5"/>
  <c r="FR40" i="5"/>
  <c r="FR41" i="5" s="1"/>
  <c r="FX40" i="5"/>
  <c r="GC40" i="5"/>
  <c r="GC41" i="5" s="1"/>
  <c r="GG40" i="5"/>
  <c r="GG41" i="5" s="1"/>
  <c r="GK40" i="5"/>
  <c r="GK41" i="5" s="1"/>
  <c r="GO40" i="5"/>
  <c r="GO41" i="5" s="1"/>
  <c r="GS40" i="5"/>
  <c r="GS41" i="5" s="1"/>
  <c r="GW40" i="5"/>
  <c r="GW41" i="5" s="1"/>
  <c r="HA40" i="5"/>
  <c r="HA41" i="5" s="1"/>
  <c r="HE40" i="5"/>
  <c r="HE41" i="5" s="1"/>
  <c r="HI40" i="5"/>
  <c r="HI41" i="5" s="1"/>
  <c r="HM40" i="5"/>
  <c r="HM41" i="5" s="1"/>
  <c r="HQ40" i="5"/>
  <c r="HQ41" i="5" s="1"/>
  <c r="HU40" i="5"/>
  <c r="HU41" i="5" s="1"/>
  <c r="HY40" i="5"/>
  <c r="HY41" i="5" s="1"/>
  <c r="IC40" i="5"/>
  <c r="IC41" i="5" s="1"/>
  <c r="IG40" i="5"/>
  <c r="IK40" i="5"/>
  <c r="IK41" i="5" s="1"/>
  <c r="IO40" i="5"/>
  <c r="IO41" i="5" s="1"/>
  <c r="C36" i="5"/>
  <c r="C37" i="5" s="1"/>
  <c r="G36" i="5"/>
  <c r="K36" i="5"/>
  <c r="K37" i="5" s="1"/>
  <c r="O36" i="5"/>
  <c r="O37" i="5" s="1"/>
  <c r="S36" i="5"/>
  <c r="W36" i="5"/>
  <c r="W37" i="5" s="1"/>
  <c r="AA36" i="5"/>
  <c r="AE36" i="5"/>
  <c r="AE37" i="5" s="1"/>
  <c r="AI36" i="5"/>
  <c r="AI37" i="5" s="1"/>
  <c r="AM36" i="5"/>
  <c r="AM37" i="5" s="1"/>
  <c r="AQ36" i="5"/>
  <c r="AQ37" i="5" s="1"/>
  <c r="AU36" i="5"/>
  <c r="AU37" i="5" s="1"/>
  <c r="AY36" i="5"/>
  <c r="AY37" i="5" s="1"/>
  <c r="BC36" i="5"/>
  <c r="BG36" i="5"/>
  <c r="BG37" i="5" s="1"/>
  <c r="BK36" i="5"/>
  <c r="BK37" i="5" s="1"/>
  <c r="BO36" i="5"/>
  <c r="BS36" i="5"/>
  <c r="BS37" i="5" s="1"/>
  <c r="BW36" i="5"/>
  <c r="BW37" i="5" s="1"/>
  <c r="CA36" i="5"/>
  <c r="CA37" i="5" s="1"/>
  <c r="CE36" i="5"/>
  <c r="CE37" i="5" s="1"/>
  <c r="CI36" i="5"/>
  <c r="CI37" i="5" s="1"/>
  <c r="CM36" i="5"/>
  <c r="CM37" i="5" s="1"/>
  <c r="CQ36" i="5"/>
  <c r="CU36" i="5"/>
  <c r="CY36" i="5"/>
  <c r="CY37" i="5" s="1"/>
  <c r="DC36" i="5"/>
  <c r="DC37" i="5" s="1"/>
  <c r="DG36" i="5"/>
  <c r="DG37" i="5" s="1"/>
  <c r="DK36" i="5"/>
  <c r="DO36" i="5"/>
  <c r="DO37" i="5" s="1"/>
  <c r="DS36" i="5"/>
  <c r="DS37" i="5" s="1"/>
  <c r="DW36" i="5"/>
  <c r="DW37" i="5" s="1"/>
  <c r="EA36" i="5"/>
  <c r="EA37" i="5" s="1"/>
  <c r="EE36" i="5"/>
  <c r="EI36" i="5"/>
  <c r="EI37" i="5" s="1"/>
  <c r="EM36" i="5"/>
  <c r="EM37" i="5" s="1"/>
  <c r="EQ36" i="5"/>
  <c r="EU36" i="5"/>
  <c r="EU37" i="5" s="1"/>
  <c r="EY36" i="5"/>
  <c r="FC36" i="5"/>
  <c r="FC37" i="5" s="1"/>
  <c r="FG36" i="5"/>
  <c r="FG37" i="5" s="1"/>
  <c r="FK36" i="5"/>
  <c r="FO36" i="5"/>
  <c r="FO37" i="5" s="1"/>
  <c r="FS36" i="5"/>
  <c r="FW36" i="5"/>
  <c r="FW37" i="5" s="1"/>
  <c r="GA36" i="5"/>
  <c r="GA37" i="5" s="1"/>
  <c r="GE36" i="5"/>
  <c r="GI36" i="5"/>
  <c r="GI37" i="5" s="1"/>
  <c r="GM36" i="5"/>
  <c r="GM37" i="5" s="1"/>
  <c r="GQ36" i="5"/>
  <c r="GQ37" i="5" s="1"/>
  <c r="GU36" i="5"/>
  <c r="GU37" i="5" s="1"/>
  <c r="GY36" i="5"/>
  <c r="HC36" i="5"/>
  <c r="HG36" i="5"/>
  <c r="HG37" i="5" s="1"/>
  <c r="HK36" i="5"/>
  <c r="HK37" i="5" s="1"/>
  <c r="HO36" i="5"/>
  <c r="HO37" i="5" s="1"/>
  <c r="HS36" i="5"/>
  <c r="HW36" i="5"/>
  <c r="IA36" i="5"/>
  <c r="IA37" i="5" s="1"/>
  <c r="IE36" i="5"/>
  <c r="IE37" i="5" s="1"/>
  <c r="II36" i="5"/>
  <c r="II37" i="5" s="1"/>
  <c r="IM36" i="5"/>
  <c r="IQ36" i="5"/>
  <c r="IQ37" i="5" s="1"/>
  <c r="EF40" i="5"/>
  <c r="EV40" i="5"/>
  <c r="EV41" i="5" s="1"/>
  <c r="FL40" i="5"/>
  <c r="FL41" i="5" s="1"/>
  <c r="FT40" i="5"/>
  <c r="FT41" i="5" s="1"/>
  <c r="FZ40" i="5"/>
  <c r="FZ41" i="5" s="1"/>
  <c r="GD40" i="5"/>
  <c r="GD41" i="5" s="1"/>
  <c r="GH40" i="5"/>
  <c r="GH41" i="5" s="1"/>
  <c r="GL40" i="5"/>
  <c r="GL41" i="5" s="1"/>
  <c r="GP40" i="5"/>
  <c r="GP41" i="5" s="1"/>
  <c r="GT40" i="5"/>
  <c r="GT41" i="5" s="1"/>
  <c r="GX40" i="5"/>
  <c r="GX41" i="5" s="1"/>
  <c r="HB40" i="5"/>
  <c r="HB41" i="5" s="1"/>
  <c r="HF40" i="5"/>
  <c r="HF41" i="5" s="1"/>
  <c r="HJ40" i="5"/>
  <c r="HJ41" i="5" s="1"/>
  <c r="HN40" i="5"/>
  <c r="HN41" i="5" s="1"/>
  <c r="HR40" i="5"/>
  <c r="HR41" i="5" s="1"/>
  <c r="HV40" i="5"/>
  <c r="HV41" i="5" s="1"/>
  <c r="HZ40" i="5"/>
  <c r="ID40" i="5"/>
  <c r="IH40" i="5"/>
  <c r="IH41" i="5" s="1"/>
  <c r="IL40" i="5"/>
  <c r="IP40" i="5"/>
  <c r="IP41" i="5" s="1"/>
  <c r="D36" i="5"/>
  <c r="H36" i="5"/>
  <c r="H37" i="5" s="1"/>
  <c r="L36" i="5"/>
  <c r="P36" i="5"/>
  <c r="P37" i="5" s="1"/>
  <c r="T36" i="5"/>
  <c r="T37" i="5" s="1"/>
  <c r="X36" i="5"/>
  <c r="X37" i="5" s="1"/>
  <c r="AB36" i="5"/>
  <c r="AB37" i="5" s="1"/>
  <c r="AF36" i="5"/>
  <c r="AF37" i="5" s="1"/>
  <c r="AJ36" i="5"/>
  <c r="AJ37" i="5" s="1"/>
  <c r="AN36" i="5"/>
  <c r="AR36" i="5"/>
  <c r="AR37" i="5" s="1"/>
  <c r="AV36" i="5"/>
  <c r="AV37" i="5" s="1"/>
  <c r="AZ36" i="5"/>
  <c r="AZ37" i="5" s="1"/>
  <c r="BD36" i="5"/>
  <c r="BD37" i="5" s="1"/>
  <c r="BH36" i="5"/>
  <c r="BL36" i="5"/>
  <c r="BL37" i="5" s="1"/>
  <c r="BP36" i="5"/>
  <c r="BP37" i="5" s="1"/>
  <c r="BT36" i="5"/>
  <c r="BT37" i="5" s="1"/>
  <c r="BX36" i="5"/>
  <c r="BX37" i="5" s="1"/>
  <c r="CB36" i="5"/>
  <c r="CF36" i="5"/>
  <c r="CF37" i="5" s="1"/>
  <c r="CJ36" i="5"/>
  <c r="CJ37" i="5" s="1"/>
  <c r="CN36" i="5"/>
  <c r="CN37" i="5" s="1"/>
  <c r="CR36" i="5"/>
  <c r="CR37" i="5" s="1"/>
  <c r="CV36" i="5"/>
  <c r="CZ36" i="5"/>
  <c r="CZ37" i="5" s="1"/>
  <c r="DD36" i="5"/>
  <c r="DD37" i="5" s="1"/>
  <c r="DH36" i="5"/>
  <c r="DH37" i="5" s="1"/>
  <c r="DL36" i="5"/>
  <c r="DL37" i="5" s="1"/>
  <c r="DP36" i="5"/>
  <c r="DT36" i="5"/>
  <c r="DT37" i="5" s="1"/>
  <c r="DX36" i="5"/>
  <c r="DX37" i="5" s="1"/>
  <c r="EB36" i="5"/>
  <c r="EF36" i="5"/>
  <c r="EF37" i="5" s="1"/>
  <c r="EJ36" i="5"/>
  <c r="EJ37" i="5" s="1"/>
  <c r="EN36" i="5"/>
  <c r="EN37" i="5" s="1"/>
  <c r="ER36" i="5"/>
  <c r="ER37" i="5" s="1"/>
  <c r="EV36" i="5"/>
  <c r="EZ36" i="5"/>
  <c r="EZ37" i="5" s="1"/>
  <c r="FD36" i="5"/>
  <c r="FD37" i="5" s="1"/>
  <c r="FH36" i="5"/>
  <c r="FL36" i="5"/>
  <c r="FL37" i="5" s="1"/>
  <c r="FP36" i="5"/>
  <c r="FT36" i="5"/>
  <c r="FT37" i="5" s="1"/>
  <c r="FX36" i="5"/>
  <c r="FX37" i="5" s="1"/>
  <c r="GB36" i="5"/>
  <c r="GB37" i="5" s="1"/>
  <c r="GF36" i="5"/>
  <c r="GF37" i="5" s="1"/>
  <c r="GJ36" i="5"/>
  <c r="GN36" i="5"/>
  <c r="GN37" i="5" s="1"/>
  <c r="GR36" i="5"/>
  <c r="GR37" i="5" s="1"/>
  <c r="GV36" i="5"/>
  <c r="GZ36" i="5"/>
  <c r="GZ37" i="5" s="1"/>
  <c r="HD36" i="5"/>
  <c r="HD37" i="5" s="1"/>
  <c r="HH36" i="5"/>
  <c r="HH37" i="5" s="1"/>
  <c r="HL36" i="5"/>
  <c r="HL37" i="5" s="1"/>
  <c r="HP36" i="5"/>
  <c r="HT36" i="5"/>
  <c r="HX36" i="5"/>
  <c r="HX37" i="5" s="1"/>
  <c r="IB36" i="5"/>
  <c r="IB37" i="5" s="1"/>
  <c r="IF36" i="5"/>
  <c r="IF37" i="5" s="1"/>
  <c r="IJ36" i="5"/>
  <c r="IN36" i="5"/>
  <c r="IN37" i="5" s="1"/>
  <c r="IR36" i="5"/>
  <c r="IR37" i="5" s="1"/>
  <c r="EJ40" i="5"/>
  <c r="EJ41" i="5" s="1"/>
  <c r="EZ40" i="5"/>
  <c r="EZ41" i="5" s="1"/>
  <c r="FN40" i="5"/>
  <c r="FN41" i="5" s="1"/>
  <c r="FV40" i="5"/>
  <c r="FV41" i="5" s="1"/>
  <c r="GA40" i="5"/>
  <c r="GA41" i="5" s="1"/>
  <c r="GE40" i="5"/>
  <c r="GE41" i="5" s="1"/>
  <c r="GI40" i="5"/>
  <c r="GI41" i="5" s="1"/>
  <c r="GM40" i="5"/>
  <c r="GM41" i="5" s="1"/>
  <c r="GQ40" i="5"/>
  <c r="GQ41" i="5" s="1"/>
  <c r="GU40" i="5"/>
  <c r="GU41" i="5" s="1"/>
  <c r="GY40" i="5"/>
  <c r="GY41" i="5" s="1"/>
  <c r="HC40" i="5"/>
  <c r="HC41" i="5" s="1"/>
  <c r="HG40" i="5"/>
  <c r="HG41" i="5" s="1"/>
  <c r="HK40" i="5"/>
  <c r="HK41" i="5" s="1"/>
  <c r="HO40" i="5"/>
  <c r="HO41" i="5" s="1"/>
  <c r="HS40" i="5"/>
  <c r="HS41" i="5" s="1"/>
  <c r="HW40" i="5"/>
  <c r="HW41" i="5" s="1"/>
  <c r="IA40" i="5"/>
  <c r="IA41" i="5" s="1"/>
  <c r="IE40" i="5"/>
  <c r="IE41" i="5" s="1"/>
  <c r="II40" i="5"/>
  <c r="II41" i="5" s="1"/>
  <c r="IM40" i="5"/>
  <c r="IQ40" i="5"/>
  <c r="IQ41" i="5" s="1"/>
  <c r="E36" i="5"/>
  <c r="E37" i="5" s="1"/>
  <c r="I36" i="5"/>
  <c r="I37" i="5" s="1"/>
  <c r="M36" i="5"/>
  <c r="M37" i="5" s="1"/>
  <c r="Q36" i="5"/>
  <c r="U36" i="5"/>
  <c r="U37" i="5" s="1"/>
  <c r="Y36" i="5"/>
  <c r="Y37" i="5" s="1"/>
  <c r="AC36" i="5"/>
  <c r="AG36" i="5"/>
  <c r="AG37" i="5" s="1"/>
  <c r="AK36" i="5"/>
  <c r="AK37" i="5" s="1"/>
  <c r="AO36" i="5"/>
  <c r="AO37" i="5" s="1"/>
  <c r="AS36" i="5"/>
  <c r="AW36" i="5"/>
  <c r="BA36" i="5"/>
  <c r="BA37" i="5" s="1"/>
  <c r="BE36" i="5"/>
  <c r="BE37" i="5" s="1"/>
  <c r="BI36" i="5"/>
  <c r="BM36" i="5"/>
  <c r="BQ36" i="5"/>
  <c r="BQ37" i="5" s="1"/>
  <c r="BU36" i="5"/>
  <c r="BU37" i="5" s="1"/>
  <c r="BY36" i="5"/>
  <c r="BY37" i="5" s="1"/>
  <c r="CC36" i="5"/>
  <c r="CG36" i="5"/>
  <c r="CG37" i="5" s="1"/>
  <c r="CK36" i="5"/>
  <c r="CK37" i="5" s="1"/>
  <c r="CO36" i="5"/>
  <c r="CS36" i="5"/>
  <c r="CS37" i="5" s="1"/>
  <c r="CW36" i="5"/>
  <c r="CW37" i="5" s="1"/>
  <c r="DA36" i="5"/>
  <c r="DA37" i="5" s="1"/>
  <c r="DE36" i="5"/>
  <c r="DE37" i="5" s="1"/>
  <c r="DI36" i="5"/>
  <c r="DM36" i="5"/>
  <c r="DM37" i="5" s="1"/>
  <c r="DQ36" i="5"/>
  <c r="DQ37" i="5" s="1"/>
  <c r="DU36" i="5"/>
  <c r="DU37" i="5" s="1"/>
  <c r="DY36" i="5"/>
  <c r="DY37" i="5" s="1"/>
  <c r="EC36" i="5"/>
  <c r="EG36" i="5"/>
  <c r="EG37" i="5" s="1"/>
  <c r="EK36" i="5"/>
  <c r="EK37" i="5" s="1"/>
  <c r="EO36" i="5"/>
  <c r="EO37" i="5" s="1"/>
  <c r="ES36" i="5"/>
  <c r="ES37" i="5" s="1"/>
  <c r="EW36" i="5"/>
  <c r="EW37" i="5" s="1"/>
  <c r="FA36" i="5"/>
  <c r="FA37" i="5" s="1"/>
  <c r="FE36" i="5"/>
  <c r="FE37" i="5" s="1"/>
  <c r="FI36" i="5"/>
  <c r="FM36" i="5"/>
  <c r="FM37" i="5" s="1"/>
  <c r="FQ36" i="5"/>
  <c r="FQ37" i="5" s="1"/>
  <c r="FU36" i="5"/>
  <c r="FY36" i="5"/>
  <c r="FY37" i="5" s="1"/>
  <c r="GC36" i="5"/>
  <c r="GG36" i="5"/>
  <c r="GG37" i="5" s="1"/>
  <c r="GK36" i="5"/>
  <c r="GK37" i="5" s="1"/>
  <c r="GO36" i="5"/>
  <c r="GS36" i="5"/>
  <c r="GW36" i="5"/>
  <c r="GW37" i="5" s="1"/>
  <c r="HA36" i="5"/>
  <c r="HA37" i="5" s="1"/>
  <c r="HE36" i="5"/>
  <c r="HE37" i="5" s="1"/>
  <c r="HI36" i="5"/>
  <c r="HM36" i="5"/>
  <c r="HM37" i="5" s="1"/>
  <c r="HQ36" i="5"/>
  <c r="HQ37" i="5" s="1"/>
  <c r="HU36" i="5"/>
  <c r="HU37" i="5" s="1"/>
  <c r="HY36" i="5"/>
  <c r="HY37" i="5" s="1"/>
  <c r="IC36" i="5"/>
  <c r="IG36" i="5"/>
  <c r="IG37" i="5" s="1"/>
  <c r="IK36" i="5"/>
  <c r="IK37" i="5" s="1"/>
  <c r="IO36" i="5"/>
  <c r="IO37" i="5" s="1"/>
  <c r="B36" i="5"/>
  <c r="B37" i="5" s="1"/>
  <c r="EN40" i="5"/>
  <c r="EN41" i="5" s="1"/>
  <c r="FD40" i="5"/>
  <c r="FD41" i="5" s="1"/>
  <c r="FP40" i="5"/>
  <c r="FP41" i="5" s="1"/>
  <c r="FW40" i="5"/>
  <c r="GB40" i="5"/>
  <c r="GF40" i="5"/>
  <c r="GF41" i="5" s="1"/>
  <c r="GJ40" i="5"/>
  <c r="GN40" i="5"/>
  <c r="GN41" i="5" s="1"/>
  <c r="GR40" i="5"/>
  <c r="GR41" i="5" s="1"/>
  <c r="GV40" i="5"/>
  <c r="GV41" i="5" s="1"/>
  <c r="GZ40" i="5"/>
  <c r="GZ41" i="5" s="1"/>
  <c r="HD40" i="5"/>
  <c r="HH40" i="5"/>
  <c r="HH41" i="5" s="1"/>
  <c r="HL40" i="5"/>
  <c r="HL41" i="5" s="1"/>
  <c r="HP40" i="5"/>
  <c r="HP41" i="5" s="1"/>
  <c r="HT40" i="5"/>
  <c r="HT41" i="5" s="1"/>
  <c r="HX40" i="5"/>
  <c r="HX41" i="5" s="1"/>
  <c r="IB40" i="5"/>
  <c r="IB41" i="5" s="1"/>
  <c r="IF40" i="5"/>
  <c r="IF41" i="5" s="1"/>
  <c r="IJ40" i="5"/>
  <c r="IJ41" i="5" s="1"/>
  <c r="IN40" i="5"/>
  <c r="B40" i="5"/>
  <c r="B41" i="5" s="1"/>
  <c r="F36" i="5"/>
  <c r="F37" i="5" s="1"/>
  <c r="J36" i="5"/>
  <c r="J37" i="5" s="1"/>
  <c r="N36" i="5"/>
  <c r="N37" i="5" s="1"/>
  <c r="R36" i="5"/>
  <c r="V36" i="5"/>
  <c r="Z36" i="5"/>
  <c r="Z37" i="5" s="1"/>
  <c r="AD36" i="5"/>
  <c r="AH36" i="5"/>
  <c r="AH37" i="5" s="1"/>
  <c r="AL36" i="5"/>
  <c r="AP36" i="5"/>
  <c r="AP37" i="5" s="1"/>
  <c r="AT36" i="5"/>
  <c r="AT37" i="5" s="1"/>
  <c r="AX36" i="5"/>
  <c r="AX37" i="5" s="1"/>
  <c r="BB36" i="5"/>
  <c r="BB37" i="5" s="1"/>
  <c r="BF36" i="5"/>
  <c r="BF37" i="5" s="1"/>
  <c r="BJ36" i="5"/>
  <c r="BJ37" i="5" s="1"/>
  <c r="BN36" i="5"/>
  <c r="BR36" i="5"/>
  <c r="BR37" i="5" s="1"/>
  <c r="BV36" i="5"/>
  <c r="BV37" i="5" s="1"/>
  <c r="BZ36" i="5"/>
  <c r="BZ37" i="5" s="1"/>
  <c r="CD36" i="5"/>
  <c r="CD37" i="5" s="1"/>
  <c r="CH36" i="5"/>
  <c r="CL36" i="5"/>
  <c r="CL37" i="5" s="1"/>
  <c r="CP36" i="5"/>
  <c r="CP37" i="5" s="1"/>
  <c r="CT36" i="5"/>
  <c r="CT37" i="5" s="1"/>
  <c r="CX36" i="5"/>
  <c r="CX37" i="5" s="1"/>
  <c r="DB36" i="5"/>
  <c r="DB37" i="5" s="1"/>
  <c r="DF36" i="5"/>
  <c r="DF37" i="5" s="1"/>
  <c r="DJ36" i="5"/>
  <c r="DJ37" i="5" s="1"/>
  <c r="DN36" i="5"/>
  <c r="DR36" i="5"/>
  <c r="DV36" i="5"/>
  <c r="DV37" i="5" s="1"/>
  <c r="DZ36" i="5"/>
  <c r="DZ37" i="5" s="1"/>
  <c r="ED36" i="5"/>
  <c r="ED37" i="5" s="1"/>
  <c r="EH36" i="5"/>
  <c r="EH37" i="5" s="1"/>
  <c r="EL36" i="5"/>
  <c r="EL37" i="5" s="1"/>
  <c r="EP36" i="5"/>
  <c r="EP37" i="5" s="1"/>
  <c r="ET36" i="5"/>
  <c r="ET37" i="5" s="1"/>
  <c r="EX36" i="5"/>
  <c r="EX37" i="5" s="1"/>
  <c r="FB36" i="5"/>
  <c r="FF36" i="5"/>
  <c r="FF37" i="5" s="1"/>
  <c r="FJ36" i="5"/>
  <c r="FJ37" i="5" s="1"/>
  <c r="FN36" i="5"/>
  <c r="FN37" i="5" s="1"/>
  <c r="FR36" i="5"/>
  <c r="FR37" i="5" s="1"/>
  <c r="FV36" i="5"/>
  <c r="FV37" i="5" s="1"/>
  <c r="FZ36" i="5"/>
  <c r="FZ37" i="5" s="1"/>
  <c r="GD36" i="5"/>
  <c r="GD37" i="5" s="1"/>
  <c r="GH36" i="5"/>
  <c r="GH37" i="5" s="1"/>
  <c r="GL36" i="5"/>
  <c r="GL37" i="5" s="1"/>
  <c r="GP36" i="5"/>
  <c r="GP37" i="5" s="1"/>
  <c r="GT36" i="5"/>
  <c r="GT37" i="5" s="1"/>
  <c r="GX36" i="5"/>
  <c r="GX37" i="5" s="1"/>
  <c r="HB36" i="5"/>
  <c r="HB37" i="5" s="1"/>
  <c r="HF36" i="5"/>
  <c r="HJ36" i="5"/>
  <c r="HJ37" i="5" s="1"/>
  <c r="HN36" i="5"/>
  <c r="HN37" i="5" s="1"/>
  <c r="HR36" i="5"/>
  <c r="HR37" i="5" s="1"/>
  <c r="HV36" i="5"/>
  <c r="HZ36" i="5"/>
  <c r="HZ37" i="5" s="1"/>
  <c r="ID36" i="5"/>
  <c r="ID37" i="5" s="1"/>
  <c r="IH36" i="5"/>
  <c r="IH37" i="5" s="1"/>
  <c r="IL36" i="5"/>
  <c r="IL37" i="5" s="1"/>
  <c r="IP36" i="5"/>
  <c r="IP37" i="5" s="1"/>
  <c r="DN37" i="5"/>
  <c r="AD37" i="5"/>
  <c r="IN41" i="5"/>
  <c r="D37" i="5"/>
  <c r="GE37" i="5"/>
  <c r="GO37" i="5"/>
  <c r="FI37" i="5"/>
  <c r="CU37" i="5"/>
  <c r="CV37" i="5"/>
  <c r="K5" i="5"/>
  <c r="I98" i="4" s="1"/>
  <c r="HV37" i="5"/>
  <c r="BD41" i="5"/>
  <c r="GY37" i="5"/>
  <c r="CY41" i="5"/>
  <c r="BM37" i="5"/>
  <c r="HP37" i="5"/>
  <c r="IM41" i="5"/>
  <c r="CB37" i="5"/>
  <c r="HI37" i="5"/>
  <c r="GV37" i="5"/>
  <c r="DK41" i="5"/>
  <c r="EE37" i="5"/>
  <c r="EY41" i="5"/>
  <c r="AA37" i="5"/>
  <c r="AS37" i="5"/>
  <c r="AL37" i="5"/>
  <c r="EV37" i="5"/>
  <c r="BU41" i="5"/>
  <c r="EE41" i="5"/>
  <c r="BC37" i="5"/>
  <c r="EB37" i="5"/>
  <c r="FU41" i="5"/>
  <c r="M41" i="5"/>
  <c r="DF41" i="5"/>
  <c r="BP41" i="5"/>
  <c r="DK37" i="5"/>
  <c r="CO41" i="5"/>
  <c r="GJ41" i="5"/>
  <c r="CJ41" i="5"/>
  <c r="IG41" i="5"/>
  <c r="AI41" i="5"/>
  <c r="AN37" i="5"/>
  <c r="EB41" i="5"/>
  <c r="DR37" i="5"/>
  <c r="CH41" i="5"/>
  <c r="GB41" i="5"/>
  <c r="FX41" i="5"/>
  <c r="FB37" i="5"/>
  <c r="S37" i="5"/>
  <c r="ID41" i="5"/>
  <c r="IC37" i="5"/>
  <c r="HS37" i="5"/>
  <c r="BO37" i="5"/>
  <c r="AV41" i="5"/>
  <c r="IM37" i="5"/>
  <c r="FP37" i="5"/>
  <c r="IJ37" i="5"/>
  <c r="EX41" i="5"/>
  <c r="EC37" i="5"/>
  <c r="EF41" i="5"/>
  <c r="R37" i="5"/>
  <c r="FH41" i="5"/>
  <c r="GJ37" i="5"/>
  <c r="FU37" i="5"/>
  <c r="CN41" i="5"/>
  <c r="DC41" i="5"/>
  <c r="DY41" i="5"/>
  <c r="FW41" i="5"/>
  <c r="FS41" i="5"/>
  <c r="HF37" i="5"/>
  <c r="GC37" i="5"/>
  <c r="EQ37" i="5"/>
  <c r="ES41" i="5"/>
  <c r="HD41" i="5"/>
  <c r="CM41" i="5"/>
  <c r="GS37" i="5"/>
  <c r="EY37" i="5"/>
  <c r="FK37" i="5"/>
  <c r="FS37" i="5"/>
  <c r="DB41" i="5"/>
  <c r="CH37" i="5"/>
  <c r="BN37" i="5"/>
  <c r="G37" i="5"/>
  <c r="AR41" i="5"/>
  <c r="FH37" i="5"/>
  <c r="AO41" i="5"/>
  <c r="DP37" i="5"/>
  <c r="Q37" i="5"/>
  <c r="CO37" i="5"/>
  <c r="V37" i="5"/>
  <c r="X41" i="5"/>
  <c r="CK41" i="5"/>
  <c r="HZ41" i="5"/>
  <c r="HC37" i="5"/>
  <c r="L37" i="5"/>
  <c r="DE41" i="5"/>
  <c r="DI37" i="5"/>
  <c r="DQ41" i="5"/>
  <c r="DP41" i="5"/>
  <c r="AW37" i="5"/>
  <c r="BI37" i="5"/>
  <c r="CC37" i="5"/>
  <c r="CQ37" i="5"/>
  <c r="BY41" i="5"/>
  <c r="HW37" i="5"/>
  <c r="HT37" i="5"/>
  <c r="AC37" i="5"/>
  <c r="EK41" i="5"/>
  <c r="IL41" i="5"/>
  <c r="BH37" i="5"/>
  <c r="BE41" i="5"/>
  <c r="N40" i="5" l="1"/>
  <c r="N41" i="5" s="1"/>
  <c r="BR40" i="5"/>
  <c r="BR41" i="5" s="1"/>
  <c r="BB40" i="5"/>
  <c r="BB41" i="5" s="1"/>
  <c r="AL40" i="5"/>
  <c r="AL41" i="5" s="1"/>
  <c r="V40" i="5"/>
  <c r="V41" i="5" s="1"/>
  <c r="F40" i="5"/>
  <c r="F41" i="5" s="1"/>
  <c r="B43" i="5" s="1"/>
  <c r="HM42" i="5" s="1"/>
  <c r="AP40" i="5"/>
  <c r="AP41" i="5" s="1"/>
  <c r="Z40" i="5"/>
  <c r="Z41" i="5" s="1"/>
  <c r="IA42" i="5" l="1"/>
  <c r="ED38" i="5"/>
  <c r="IO38" i="5"/>
  <c r="BK42" i="5"/>
  <c r="CO42" i="5"/>
  <c r="X42" i="5"/>
  <c r="BU38" i="5"/>
  <c r="FJ38" i="5"/>
  <c r="BH38" i="5"/>
  <c r="CT38" i="5"/>
  <c r="DI42" i="5"/>
  <c r="GK42" i="5"/>
  <c r="GT38" i="5"/>
  <c r="CS38" i="5"/>
  <c r="EJ38" i="5"/>
  <c r="AG42" i="5"/>
  <c r="DL38" i="5"/>
  <c r="Y38" i="5"/>
  <c r="HG42" i="5"/>
  <c r="HP38" i="5"/>
  <c r="DL42" i="5"/>
  <c r="DN42" i="5"/>
  <c r="BB42" i="5"/>
  <c r="AZ42" i="5"/>
  <c r="ER38" i="5"/>
  <c r="EY38" i="5"/>
  <c r="HU42" i="5"/>
  <c r="S42" i="5"/>
  <c r="DK42" i="5"/>
  <c r="EE42" i="5"/>
  <c r="P38" i="5"/>
  <c r="ED42" i="5"/>
  <c r="BS38" i="5"/>
  <c r="I42" i="5"/>
  <c r="CQ42" i="5"/>
  <c r="EG38" i="5"/>
  <c r="AV42" i="5"/>
  <c r="IP42" i="5"/>
  <c r="GV42" i="5"/>
  <c r="FA38" i="5"/>
  <c r="EZ38" i="5"/>
  <c r="DX38" i="5"/>
  <c r="DZ42" i="5"/>
  <c r="IA38" i="5"/>
  <c r="IF42" i="5"/>
  <c r="EP38" i="5"/>
  <c r="AN42" i="5"/>
  <c r="GE38" i="5"/>
  <c r="DK38" i="5"/>
  <c r="HZ38" i="5"/>
  <c r="HX38" i="5"/>
  <c r="H38" i="5"/>
  <c r="N42" i="5"/>
  <c r="IQ42" i="5"/>
  <c r="GV38" i="5"/>
  <c r="BI38" i="5"/>
  <c r="DS38" i="5"/>
  <c r="AR38" i="5"/>
  <c r="DY42" i="5"/>
  <c r="CW38" i="5"/>
  <c r="AW42" i="5"/>
  <c r="AY38" i="5"/>
  <c r="HN42" i="5"/>
  <c r="AJ42" i="5"/>
  <c r="IN38" i="5"/>
  <c r="FK38" i="5"/>
  <c r="W42" i="5"/>
  <c r="HQ42" i="5"/>
  <c r="EA42" i="5"/>
  <c r="FO42" i="5"/>
  <c r="EL42" i="5"/>
  <c r="GX42" i="5"/>
  <c r="EU38" i="5"/>
  <c r="IE42" i="5"/>
  <c r="HJ42" i="5"/>
  <c r="EI38" i="5"/>
  <c r="EC42" i="5"/>
  <c r="GA38" i="5"/>
  <c r="CE38" i="5"/>
  <c r="DF38" i="5"/>
  <c r="BJ38" i="5"/>
  <c r="IB38" i="5"/>
  <c r="EB42" i="5"/>
  <c r="BS42" i="5"/>
  <c r="Z38" i="5"/>
  <c r="DT42" i="5"/>
  <c r="BR38" i="5"/>
  <c r="E42" i="5"/>
  <c r="FS38" i="5"/>
  <c r="HX42" i="5"/>
  <c r="FQ38" i="5"/>
  <c r="AZ38" i="5"/>
  <c r="GE42" i="5"/>
  <c r="GT42" i="5"/>
  <c r="IG42" i="5"/>
  <c r="GM38" i="5"/>
  <c r="BX38" i="5"/>
  <c r="CV42" i="5"/>
  <c r="CP42" i="5"/>
  <c r="EV38" i="5"/>
  <c r="DA38" i="5"/>
  <c r="HJ38" i="5"/>
  <c r="BZ42" i="5"/>
  <c r="IC42" i="5"/>
  <c r="HY38" i="5"/>
  <c r="FV38" i="5"/>
  <c r="BH42" i="5"/>
  <c r="BV38" i="5"/>
  <c r="AC42" i="5"/>
  <c r="DF42" i="5"/>
  <c r="BQ42" i="5"/>
  <c r="GX38" i="5"/>
  <c r="FB38" i="5"/>
  <c r="DJ42" i="5"/>
  <c r="AY42" i="5"/>
  <c r="FW38" i="5"/>
  <c r="AS38" i="5"/>
  <c r="FZ42" i="5"/>
  <c r="BF38" i="5"/>
  <c r="U42" i="5"/>
  <c r="BE38" i="5"/>
  <c r="BA38" i="5"/>
  <c r="GU42" i="5"/>
  <c r="F42" i="5"/>
  <c r="BI42" i="5"/>
  <c r="EW42" i="5"/>
  <c r="FY38" i="5"/>
  <c r="BL38" i="5"/>
  <c r="FT38" i="5"/>
  <c r="AM42" i="5"/>
  <c r="IK38" i="5"/>
  <c r="BO42" i="5"/>
  <c r="O38" i="5"/>
  <c r="R38" i="5"/>
  <c r="AJ38" i="5"/>
  <c r="DP42" i="5"/>
  <c r="AF42" i="5"/>
  <c r="ID38" i="5"/>
  <c r="CH42" i="5"/>
  <c r="AH42" i="5"/>
  <c r="GS42" i="5"/>
  <c r="EU42" i="5"/>
  <c r="IH38" i="5"/>
  <c r="GL42" i="5"/>
  <c r="CD38" i="5"/>
  <c r="BC38" i="5"/>
  <c r="HT38" i="5"/>
  <c r="GG42" i="5"/>
  <c r="FV42" i="5"/>
  <c r="BQ38" i="5"/>
  <c r="E38" i="5"/>
  <c r="IF38" i="5"/>
  <c r="DV42" i="5"/>
  <c r="DH42" i="5"/>
  <c r="GQ42" i="5"/>
  <c r="FN42" i="5"/>
  <c r="CX42" i="5"/>
  <c r="ET42" i="5"/>
  <c r="N38" i="5"/>
  <c r="HE38" i="5"/>
  <c r="GB38" i="5"/>
  <c r="FE42" i="5"/>
  <c r="HK42" i="5"/>
  <c r="GZ42" i="5"/>
  <c r="ES38" i="5"/>
  <c r="GU38" i="5"/>
  <c r="GN38" i="5"/>
  <c r="HI38" i="5"/>
  <c r="GJ38" i="5"/>
  <c r="AU42" i="5"/>
  <c r="BE42" i="5"/>
  <c r="BY42" i="5"/>
  <c r="D42" i="5"/>
  <c r="EF38" i="5"/>
  <c r="CA42" i="5"/>
  <c r="GJ42" i="5"/>
  <c r="FP42" i="5"/>
  <c r="CK38" i="5"/>
  <c r="HO38" i="5"/>
  <c r="M38" i="5"/>
  <c r="Q42" i="5"/>
  <c r="BJ42" i="5"/>
  <c r="DH38" i="5"/>
  <c r="EQ42" i="5"/>
  <c r="GS38" i="5"/>
  <c r="U38" i="5"/>
  <c r="HE42" i="5"/>
  <c r="CW42" i="5"/>
  <c r="O42" i="5"/>
  <c r="FH38" i="5"/>
  <c r="AB38" i="5"/>
  <c r="CY38" i="5"/>
  <c r="CJ38" i="5"/>
  <c r="FI42" i="5"/>
  <c r="AV38" i="5"/>
  <c r="DU42" i="5"/>
  <c r="AL38" i="5"/>
  <c r="HR42" i="5"/>
  <c r="AU38" i="5"/>
  <c r="CC42" i="5"/>
  <c r="FZ38" i="5"/>
  <c r="GL38" i="5"/>
  <c r="CN42" i="5"/>
  <c r="DO42" i="5"/>
  <c r="GW38" i="5"/>
  <c r="GH38" i="5"/>
  <c r="S38" i="5"/>
  <c r="EV42" i="5"/>
  <c r="FU42" i="5"/>
  <c r="GR38" i="5"/>
  <c r="CB38" i="5"/>
  <c r="DI38" i="5"/>
  <c r="IP38" i="5"/>
  <c r="IM38" i="5"/>
  <c r="HP42" i="5"/>
  <c r="AD42" i="5"/>
  <c r="DR42" i="5"/>
  <c r="AE42" i="5"/>
  <c r="Q38" i="5"/>
  <c r="GM42" i="5"/>
  <c r="FO38" i="5"/>
  <c r="CC38" i="5"/>
  <c r="BG42" i="5"/>
  <c r="HW38" i="5"/>
  <c r="FD38" i="5"/>
  <c r="CL38" i="5"/>
  <c r="HF42" i="5"/>
  <c r="DS42" i="5"/>
  <c r="HZ42" i="5"/>
  <c r="EW38" i="5"/>
  <c r="GP42" i="5"/>
  <c r="AO42" i="5"/>
  <c r="HD38" i="5"/>
  <c r="AT38" i="5"/>
  <c r="EJ42" i="5"/>
  <c r="FQ42" i="5"/>
  <c r="FH42" i="5"/>
  <c r="DD42" i="5"/>
  <c r="BT38" i="5"/>
  <c r="AL42" i="5"/>
  <c r="HA42" i="5"/>
  <c r="AI42" i="5"/>
  <c r="HY42" i="5"/>
  <c r="CG38" i="5"/>
  <c r="BW42" i="5"/>
  <c r="DP38" i="5"/>
  <c r="FM42" i="5"/>
  <c r="HA38" i="5"/>
  <c r="AS42" i="5"/>
  <c r="BA42" i="5"/>
  <c r="FS42" i="5"/>
  <c r="EZ42" i="5"/>
  <c r="FT42" i="5"/>
  <c r="CL42" i="5"/>
  <c r="DO38" i="5"/>
  <c r="BF42" i="5"/>
  <c r="V42" i="5"/>
  <c r="F38" i="5"/>
  <c r="FD42" i="5"/>
  <c r="BT42" i="5"/>
  <c r="II42" i="5"/>
  <c r="GY38" i="5"/>
  <c r="AR42" i="5"/>
  <c r="FI38" i="5"/>
  <c r="CM38" i="5"/>
  <c r="BN42" i="5"/>
  <c r="GF42" i="5"/>
  <c r="EO38" i="5"/>
  <c r="HL38" i="5"/>
  <c r="HH38" i="5"/>
  <c r="HW42" i="5"/>
  <c r="FX42" i="5"/>
  <c r="CI38" i="5"/>
  <c r="AO38" i="5"/>
  <c r="K42" i="5"/>
  <c r="EH38" i="5"/>
  <c r="AM38" i="5"/>
  <c r="FW42" i="5"/>
  <c r="FC42" i="5"/>
  <c r="IB42" i="5"/>
  <c r="GY42" i="5"/>
  <c r="EH42" i="5"/>
  <c r="GK38" i="5"/>
  <c r="CG42" i="5"/>
  <c r="BR42" i="5"/>
  <c r="HB38" i="5"/>
  <c r="CH38" i="5"/>
  <c r="BZ38" i="5"/>
  <c r="Z42" i="5"/>
  <c r="AF38" i="5"/>
  <c r="AA42" i="5"/>
  <c r="FE38" i="5"/>
  <c r="EB38" i="5"/>
  <c r="ER42" i="5"/>
  <c r="AX42" i="5"/>
  <c r="HO42" i="5"/>
  <c r="CQ38" i="5"/>
  <c r="T38" i="5"/>
  <c r="CM42" i="5"/>
  <c r="GO38" i="5"/>
  <c r="B42" i="5"/>
  <c r="DD38" i="5"/>
  <c r="CV38" i="5"/>
  <c r="CX38" i="5"/>
  <c r="G42" i="5"/>
  <c r="DQ42" i="5"/>
  <c r="EG42" i="5"/>
  <c r="DE38" i="5"/>
  <c r="AD38" i="5"/>
  <c r="DC38" i="5"/>
  <c r="BY38" i="5"/>
  <c r="EO42" i="5"/>
  <c r="CF42" i="5"/>
  <c r="DB42" i="5"/>
  <c r="EL38" i="5"/>
  <c r="EM38" i="5"/>
  <c r="DQ38" i="5"/>
  <c r="C38" i="5"/>
  <c r="AQ38" i="5"/>
  <c r="FC38" i="5"/>
  <c r="BW38" i="5"/>
  <c r="CN38" i="5"/>
  <c r="I38" i="5"/>
  <c r="HK38" i="5"/>
  <c r="AP42" i="5"/>
  <c r="K38" i="5"/>
  <c r="BV42" i="5"/>
  <c r="EM42" i="5"/>
  <c r="B38" i="5"/>
  <c r="DG38" i="5"/>
  <c r="GH42" i="5"/>
  <c r="CB42" i="5"/>
  <c r="EE38" i="5"/>
  <c r="CO38" i="5"/>
  <c r="HM38" i="5"/>
  <c r="HS42" i="5"/>
  <c r="L42" i="5"/>
  <c r="GD42" i="5"/>
  <c r="V38" i="5"/>
  <c r="DN38" i="5"/>
  <c r="CA38" i="5"/>
  <c r="DZ38" i="5"/>
  <c r="FB42" i="5"/>
  <c r="GC38" i="5"/>
  <c r="EK42" i="5"/>
  <c r="M42" i="5"/>
  <c r="GA42" i="5"/>
  <c r="CF38" i="5"/>
  <c r="DM42" i="5"/>
  <c r="FU38" i="5"/>
  <c r="CR42" i="5"/>
  <c r="DV38" i="5"/>
  <c r="G38" i="5"/>
  <c r="AE38" i="5"/>
  <c r="BD42" i="5"/>
  <c r="T42" i="5"/>
  <c r="FL38" i="5"/>
  <c r="GR42" i="5"/>
  <c r="CD42" i="5"/>
  <c r="GW42" i="5"/>
  <c r="FJ42" i="5"/>
  <c r="IR38" i="5"/>
  <c r="BK38" i="5"/>
  <c r="BO38" i="5"/>
  <c r="HV38" i="5"/>
  <c r="GQ38" i="5"/>
  <c r="DJ38" i="5"/>
  <c r="HG38" i="5"/>
  <c r="HT42" i="5"/>
  <c r="EY42" i="5"/>
  <c r="DU38" i="5"/>
  <c r="BP38" i="5"/>
  <c r="EX38" i="5"/>
  <c r="EF42" i="5"/>
  <c r="FM38" i="5"/>
  <c r="FR38" i="5"/>
  <c r="CK42" i="5"/>
  <c r="AT42" i="5"/>
  <c r="FA42" i="5"/>
  <c r="CZ42" i="5"/>
  <c r="R42" i="5"/>
  <c r="DX42" i="5"/>
  <c r="BC42" i="5"/>
  <c r="DB38" i="5"/>
  <c r="AG38" i="5"/>
  <c r="EI42" i="5"/>
  <c r="IJ38" i="5"/>
  <c r="IL38" i="5"/>
  <c r="DW42" i="5"/>
  <c r="GD38" i="5"/>
  <c r="IL42" i="5"/>
  <c r="J42" i="5"/>
  <c r="IN42" i="5"/>
  <c r="BM42" i="5"/>
  <c r="DE42" i="5"/>
  <c r="EA38" i="5"/>
  <c r="IJ42" i="5"/>
  <c r="ES42" i="5"/>
  <c r="HN38" i="5"/>
  <c r="GB42" i="5"/>
  <c r="HC42" i="5"/>
  <c r="CJ42" i="5"/>
  <c r="CZ38" i="5"/>
  <c r="AI38" i="5"/>
  <c r="EC38" i="5"/>
  <c r="AA38" i="5"/>
  <c r="HH42" i="5"/>
  <c r="HQ38" i="5"/>
  <c r="BD38" i="5"/>
  <c r="FG42" i="5"/>
  <c r="HD42" i="5"/>
  <c r="GN42" i="5"/>
  <c r="GO42" i="5"/>
  <c r="EK38" i="5"/>
  <c r="HC38" i="5"/>
  <c r="AN38" i="5"/>
  <c r="EN42" i="5"/>
  <c r="FY42" i="5"/>
  <c r="IK42" i="5"/>
  <c r="BB38" i="5"/>
  <c r="EP42" i="5"/>
  <c r="DM38" i="5"/>
  <c r="DC42" i="5"/>
  <c r="IM42" i="5"/>
  <c r="BL42" i="5"/>
  <c r="CT42" i="5"/>
  <c r="GP38" i="5"/>
  <c r="H42" i="5"/>
  <c r="HS38" i="5"/>
  <c r="AB42" i="5"/>
  <c r="DG42" i="5"/>
  <c r="BU42" i="5"/>
  <c r="AK42" i="5"/>
  <c r="AK38" i="5"/>
  <c r="GG38" i="5"/>
  <c r="II38" i="5"/>
  <c r="BG38" i="5"/>
  <c r="HR38" i="5"/>
  <c r="W38" i="5"/>
  <c r="P42" i="5"/>
  <c r="CU42" i="5"/>
  <c r="BP42" i="5"/>
  <c r="AP38" i="5"/>
  <c r="CP38" i="5"/>
  <c r="IG38" i="5"/>
  <c r="BN38" i="5"/>
  <c r="BM38" i="5"/>
  <c r="DW38" i="5"/>
  <c r="Y42" i="5"/>
  <c r="ET38" i="5"/>
  <c r="AQ42" i="5"/>
  <c r="CR38" i="5"/>
  <c r="CI42" i="5"/>
  <c r="EX42" i="5"/>
  <c r="J38" i="5"/>
  <c r="IQ38" i="5"/>
  <c r="IO42" i="5"/>
  <c r="HV42" i="5"/>
  <c r="GF38" i="5"/>
  <c r="CU38" i="5"/>
  <c r="HU38" i="5"/>
  <c r="FN38" i="5"/>
  <c r="IE38" i="5"/>
  <c r="FL42" i="5"/>
  <c r="AH38" i="5"/>
  <c r="DR38" i="5"/>
  <c r="FF38" i="5"/>
  <c r="FG38" i="5"/>
  <c r="AW38" i="5"/>
  <c r="IC38" i="5"/>
  <c r="HI42" i="5"/>
  <c r="HB42" i="5"/>
  <c r="GZ38" i="5"/>
  <c r="L38" i="5"/>
  <c r="CS42" i="5"/>
  <c r="CY42" i="5"/>
  <c r="AX38" i="5"/>
  <c r="GI38" i="5"/>
  <c r="GI42" i="5"/>
  <c r="FP38" i="5"/>
  <c r="D38" i="5"/>
  <c r="DA42" i="5"/>
  <c r="HL42" i="5"/>
  <c r="DY38" i="5"/>
  <c r="CE42" i="5"/>
  <c r="IH42" i="5"/>
  <c r="AC38" i="5"/>
  <c r="ID42" i="5"/>
  <c r="FR42" i="5"/>
  <c r="GC42" i="5"/>
  <c r="FK42" i="5"/>
  <c r="HF38" i="5"/>
  <c r="C42" i="5"/>
  <c r="X38" i="5"/>
  <c r="FF42" i="5"/>
  <c r="EQ38" i="5"/>
  <c r="EN38" i="5"/>
  <c r="BX42" i="5"/>
  <c r="FX38" i="5"/>
  <c r="DT38" i="5"/>
  <c r="B44" i="5" l="1"/>
  <c r="F6" i="5" s="1"/>
  <c r="H6" i="5" l="1"/>
  <c r="I6" i="5" s="1"/>
  <c r="E7" i="5"/>
  <c r="D7" i="5"/>
  <c r="J6" i="5"/>
  <c r="C51" i="5" l="1"/>
  <c r="G51" i="5"/>
  <c r="K51" i="5"/>
  <c r="O51" i="5"/>
  <c r="S51" i="5"/>
  <c r="W51" i="5"/>
  <c r="AA51" i="5"/>
  <c r="AE51" i="5"/>
  <c r="AI51" i="5"/>
  <c r="AM51" i="5"/>
  <c r="AQ51" i="5"/>
  <c r="AU51" i="5"/>
  <c r="AY51" i="5"/>
  <c r="BC51" i="5"/>
  <c r="BG51" i="5"/>
  <c r="BK51" i="5"/>
  <c r="BO51" i="5"/>
  <c r="BS51" i="5"/>
  <c r="BW51" i="5"/>
  <c r="CA51" i="5"/>
  <c r="CE51" i="5"/>
  <c r="CI51" i="5"/>
  <c r="CM51" i="5"/>
  <c r="CQ51" i="5"/>
  <c r="CU51" i="5"/>
  <c r="CY51" i="5"/>
  <c r="DC51" i="5"/>
  <c r="DG51" i="5"/>
  <c r="DK51" i="5"/>
  <c r="DO51" i="5"/>
  <c r="DS51" i="5"/>
  <c r="DW51" i="5"/>
  <c r="EA51" i="5"/>
  <c r="EE51" i="5"/>
  <c r="EI51" i="5"/>
  <c r="EM51" i="5"/>
  <c r="EQ51" i="5"/>
  <c r="EU51" i="5"/>
  <c r="EY51" i="5"/>
  <c r="FC51" i="5"/>
  <c r="FG51" i="5"/>
  <c r="FK51" i="5"/>
  <c r="FO51" i="5"/>
  <c r="FS51" i="5"/>
  <c r="FW51" i="5"/>
  <c r="GA51" i="5"/>
  <c r="GE51" i="5"/>
  <c r="GI51" i="5"/>
  <c r="GM51" i="5"/>
  <c r="GQ51" i="5"/>
  <c r="GQ52" i="5" s="1"/>
  <c r="GU51" i="5"/>
  <c r="GY51" i="5"/>
  <c r="HC51" i="5"/>
  <c r="HG51" i="5"/>
  <c r="HK51" i="5"/>
  <c r="HO51" i="5"/>
  <c r="HS51" i="5"/>
  <c r="HW51" i="5"/>
  <c r="IA51" i="5"/>
  <c r="IE51" i="5"/>
  <c r="II51" i="5"/>
  <c r="IM51" i="5"/>
  <c r="IQ51" i="5"/>
  <c r="F47" i="5"/>
  <c r="J47" i="5"/>
  <c r="N47" i="5"/>
  <c r="R47" i="5"/>
  <c r="V47" i="5"/>
  <c r="Z47" i="5"/>
  <c r="AD47" i="5"/>
  <c r="AH47" i="5"/>
  <c r="AL47" i="5"/>
  <c r="AP47" i="5"/>
  <c r="AT47" i="5"/>
  <c r="AX47" i="5"/>
  <c r="BB47" i="5"/>
  <c r="BF47" i="5"/>
  <c r="BJ47" i="5"/>
  <c r="BN47" i="5"/>
  <c r="BR47" i="5"/>
  <c r="BV47" i="5"/>
  <c r="BZ47" i="5"/>
  <c r="CD47" i="5"/>
  <c r="CH47" i="5"/>
  <c r="CL47" i="5"/>
  <c r="D51" i="5"/>
  <c r="H51" i="5"/>
  <c r="L51" i="5"/>
  <c r="P51" i="5"/>
  <c r="T51" i="5"/>
  <c r="X51" i="5"/>
  <c r="AB51" i="5"/>
  <c r="AF51" i="5"/>
  <c r="AJ51" i="5"/>
  <c r="AN51" i="5"/>
  <c r="AR51" i="5"/>
  <c r="AV51" i="5"/>
  <c r="AZ51" i="5"/>
  <c r="BD51" i="5"/>
  <c r="BH51" i="5"/>
  <c r="BL51" i="5"/>
  <c r="BP51" i="5"/>
  <c r="BT51" i="5"/>
  <c r="BX51" i="5"/>
  <c r="CB51" i="5"/>
  <c r="CF51" i="5"/>
  <c r="CJ51" i="5"/>
  <c r="CN51" i="5"/>
  <c r="CR51" i="5"/>
  <c r="CV51" i="5"/>
  <c r="CZ51" i="5"/>
  <c r="DD51" i="5"/>
  <c r="DH51" i="5"/>
  <c r="DL51" i="5"/>
  <c r="DP51" i="5"/>
  <c r="DT51" i="5"/>
  <c r="DX51" i="5"/>
  <c r="EB51" i="5"/>
  <c r="EF51" i="5"/>
  <c r="EJ51" i="5"/>
  <c r="EJ52" i="5" s="1"/>
  <c r="EN51" i="5"/>
  <c r="ER51" i="5"/>
  <c r="EV51" i="5"/>
  <c r="EZ51" i="5"/>
  <c r="FD51" i="5"/>
  <c r="FH51" i="5"/>
  <c r="FL51" i="5"/>
  <c r="FP51" i="5"/>
  <c r="FT51" i="5"/>
  <c r="FX51" i="5"/>
  <c r="GB51" i="5"/>
  <c r="GF51" i="5"/>
  <c r="GJ51" i="5"/>
  <c r="GN51" i="5"/>
  <c r="GR51" i="5"/>
  <c r="GV51" i="5"/>
  <c r="GZ51" i="5"/>
  <c r="HD51" i="5"/>
  <c r="HH51" i="5"/>
  <c r="HL51" i="5"/>
  <c r="HP51" i="5"/>
  <c r="HT51" i="5"/>
  <c r="HX51" i="5"/>
  <c r="IB51" i="5"/>
  <c r="IF51" i="5"/>
  <c r="IJ51" i="5"/>
  <c r="IN51" i="5"/>
  <c r="C47" i="5"/>
  <c r="G47" i="5"/>
  <c r="K47" i="5"/>
  <c r="O47" i="5"/>
  <c r="S47" i="5"/>
  <c r="W47" i="5"/>
  <c r="AA47" i="5"/>
  <c r="AE47" i="5"/>
  <c r="AI47" i="5"/>
  <c r="AM47" i="5"/>
  <c r="AQ47" i="5"/>
  <c r="AU47" i="5"/>
  <c r="AY47" i="5"/>
  <c r="BC47" i="5"/>
  <c r="BG47" i="5"/>
  <c r="BK47" i="5"/>
  <c r="BO47" i="5"/>
  <c r="BS47" i="5"/>
  <c r="BW47" i="5"/>
  <c r="CA47" i="5"/>
  <c r="CE47" i="5"/>
  <c r="CI47" i="5"/>
  <c r="CM47" i="5"/>
  <c r="E51" i="5"/>
  <c r="I51" i="5"/>
  <c r="M51" i="5"/>
  <c r="Q51" i="5"/>
  <c r="U51" i="5"/>
  <c r="Y51" i="5"/>
  <c r="AC51" i="5"/>
  <c r="AG51" i="5"/>
  <c r="AK51" i="5"/>
  <c r="AO51" i="5"/>
  <c r="AS51" i="5"/>
  <c r="AW51" i="5"/>
  <c r="BA51" i="5"/>
  <c r="BE51" i="5"/>
  <c r="BI51" i="5"/>
  <c r="BM51" i="5"/>
  <c r="BQ51" i="5"/>
  <c r="BU51" i="5"/>
  <c r="BY51" i="5"/>
  <c r="CC51" i="5"/>
  <c r="CG51" i="5"/>
  <c r="CK51" i="5"/>
  <c r="CO51" i="5"/>
  <c r="CS51" i="5"/>
  <c r="CW51" i="5"/>
  <c r="DA51" i="5"/>
  <c r="DE51" i="5"/>
  <c r="DI51" i="5"/>
  <c r="DM51" i="5"/>
  <c r="DQ51" i="5"/>
  <c r="DU51" i="5"/>
  <c r="DY51" i="5"/>
  <c r="EC51" i="5"/>
  <c r="EG51" i="5"/>
  <c r="EK51" i="5"/>
  <c r="EO51" i="5"/>
  <c r="ES51" i="5"/>
  <c r="EW51" i="5"/>
  <c r="FA51" i="5"/>
  <c r="FE51" i="5"/>
  <c r="FI51" i="5"/>
  <c r="FM51" i="5"/>
  <c r="FQ51" i="5"/>
  <c r="FU51" i="5"/>
  <c r="FY51" i="5"/>
  <c r="GC51" i="5"/>
  <c r="GG51" i="5"/>
  <c r="GK51" i="5"/>
  <c r="GO51" i="5"/>
  <c r="GS51" i="5"/>
  <c r="GW51" i="5"/>
  <c r="HA51" i="5"/>
  <c r="HE51" i="5"/>
  <c r="HI51" i="5"/>
  <c r="HM51" i="5"/>
  <c r="HQ51" i="5"/>
  <c r="HU51" i="5"/>
  <c r="HY51" i="5"/>
  <c r="IC51" i="5"/>
  <c r="IG51" i="5"/>
  <c r="IK51" i="5"/>
  <c r="IO51" i="5"/>
  <c r="D47" i="5"/>
  <c r="H47" i="5"/>
  <c r="L47" i="5"/>
  <c r="P47" i="5"/>
  <c r="T47" i="5"/>
  <c r="X47" i="5"/>
  <c r="AB47" i="5"/>
  <c r="AF47" i="5"/>
  <c r="AJ47" i="5"/>
  <c r="AN47" i="5"/>
  <c r="AR47" i="5"/>
  <c r="AV47" i="5"/>
  <c r="AZ47" i="5"/>
  <c r="BD47" i="5"/>
  <c r="BH47" i="5"/>
  <c r="BL47" i="5"/>
  <c r="BP47" i="5"/>
  <c r="BT47" i="5"/>
  <c r="BX47" i="5"/>
  <c r="CB47" i="5"/>
  <c r="CF47" i="5"/>
  <c r="CJ47" i="5"/>
  <c r="CN47" i="5"/>
  <c r="F51" i="5"/>
  <c r="J51" i="5"/>
  <c r="N51" i="5"/>
  <c r="R51" i="5"/>
  <c r="V51" i="5"/>
  <c r="Z51" i="5"/>
  <c r="AD51" i="5"/>
  <c r="AH51" i="5"/>
  <c r="AL51" i="5"/>
  <c r="AP51" i="5"/>
  <c r="AT51" i="5"/>
  <c r="AX51" i="5"/>
  <c r="BB51" i="5"/>
  <c r="BF51" i="5"/>
  <c r="BJ51" i="5"/>
  <c r="BN51" i="5"/>
  <c r="BR51" i="5"/>
  <c r="BV51" i="5"/>
  <c r="BZ51" i="5"/>
  <c r="CD51" i="5"/>
  <c r="CH51" i="5"/>
  <c r="CL51" i="5"/>
  <c r="CP51" i="5"/>
  <c r="CT51" i="5"/>
  <c r="CX51" i="5"/>
  <c r="DB51" i="5"/>
  <c r="DB52" i="5" s="1"/>
  <c r="DF51" i="5"/>
  <c r="DJ51" i="5"/>
  <c r="DN51" i="5"/>
  <c r="DR51" i="5"/>
  <c r="DV51" i="5"/>
  <c r="DZ51" i="5"/>
  <c r="ED51" i="5"/>
  <c r="EH51" i="5"/>
  <c r="EL51" i="5"/>
  <c r="EP51" i="5"/>
  <c r="ET51" i="5"/>
  <c r="EX51" i="5"/>
  <c r="FB51" i="5"/>
  <c r="FF51" i="5"/>
  <c r="FJ51" i="5"/>
  <c r="FN51" i="5"/>
  <c r="FR51" i="5"/>
  <c r="FV51" i="5"/>
  <c r="FZ51" i="5"/>
  <c r="GD51" i="5"/>
  <c r="GH51" i="5"/>
  <c r="GL51" i="5"/>
  <c r="GP51" i="5"/>
  <c r="GT51" i="5"/>
  <c r="GX51" i="5"/>
  <c r="HB51" i="5"/>
  <c r="HF51" i="5"/>
  <c r="HJ51" i="5"/>
  <c r="HN51" i="5"/>
  <c r="HR51" i="5"/>
  <c r="HV51" i="5"/>
  <c r="HZ51" i="5"/>
  <c r="ID51" i="5"/>
  <c r="IH51" i="5"/>
  <c r="IL51" i="5"/>
  <c r="IP51" i="5"/>
  <c r="E47" i="5"/>
  <c r="I47" i="5"/>
  <c r="M47" i="5"/>
  <c r="Q47" i="5"/>
  <c r="U47" i="5"/>
  <c r="Y47" i="5"/>
  <c r="AC47" i="5"/>
  <c r="AG47" i="5"/>
  <c r="AK47" i="5"/>
  <c r="AO47" i="5"/>
  <c r="AS47" i="5"/>
  <c r="AW47" i="5"/>
  <c r="BA47" i="5"/>
  <c r="BE47" i="5"/>
  <c r="BI47" i="5"/>
  <c r="BM47" i="5"/>
  <c r="BQ47" i="5"/>
  <c r="BU47" i="5"/>
  <c r="BY47" i="5"/>
  <c r="CC47" i="5"/>
  <c r="CG47" i="5"/>
  <c r="CK47" i="5"/>
  <c r="CO47" i="5"/>
  <c r="CP47" i="5"/>
  <c r="CT47" i="5"/>
  <c r="CX47" i="5"/>
  <c r="DB47" i="5"/>
  <c r="DF47" i="5"/>
  <c r="DJ47" i="5"/>
  <c r="DN47" i="5"/>
  <c r="DR47" i="5"/>
  <c r="DV47" i="5"/>
  <c r="DZ47" i="5"/>
  <c r="ED47" i="5"/>
  <c r="EH47" i="5"/>
  <c r="EL47" i="5"/>
  <c r="EP47" i="5"/>
  <c r="ET47" i="5"/>
  <c r="EX47" i="5"/>
  <c r="FB47" i="5"/>
  <c r="FF47" i="5"/>
  <c r="FJ47" i="5"/>
  <c r="FN47" i="5"/>
  <c r="FR47" i="5"/>
  <c r="FV47" i="5"/>
  <c r="FZ47" i="5"/>
  <c r="GD47" i="5"/>
  <c r="GH47" i="5"/>
  <c r="GL47" i="5"/>
  <c r="GP47" i="5"/>
  <c r="GT47" i="5"/>
  <c r="GX47" i="5"/>
  <c r="HB47" i="5"/>
  <c r="HF47" i="5"/>
  <c r="HJ47" i="5"/>
  <c r="HN47" i="5"/>
  <c r="HR47" i="5"/>
  <c r="HV47" i="5"/>
  <c r="HZ47" i="5"/>
  <c r="ID47" i="5"/>
  <c r="IH47" i="5"/>
  <c r="IL47" i="5"/>
  <c r="IP47" i="5"/>
  <c r="B47" i="5"/>
  <c r="CQ47" i="5"/>
  <c r="CU47" i="5"/>
  <c r="CY47" i="5"/>
  <c r="DC47" i="5"/>
  <c r="DG47" i="5"/>
  <c r="DK47" i="5"/>
  <c r="DO47" i="5"/>
  <c r="DS47" i="5"/>
  <c r="DS48" i="5" s="1"/>
  <c r="DW47" i="5"/>
  <c r="EA47" i="5"/>
  <c r="EE47" i="5"/>
  <c r="EI47" i="5"/>
  <c r="EM47" i="5"/>
  <c r="EQ47" i="5"/>
  <c r="EU47" i="5"/>
  <c r="EY47" i="5"/>
  <c r="FC47" i="5"/>
  <c r="FG47" i="5"/>
  <c r="FK47" i="5"/>
  <c r="FO47" i="5"/>
  <c r="FS47" i="5"/>
  <c r="FW47" i="5"/>
  <c r="GA47" i="5"/>
  <c r="GE47" i="5"/>
  <c r="GE48" i="5" s="1"/>
  <c r="GI47" i="5"/>
  <c r="GM47" i="5"/>
  <c r="GQ47" i="5"/>
  <c r="GU47" i="5"/>
  <c r="GY47" i="5"/>
  <c r="HC47" i="5"/>
  <c r="HG47" i="5"/>
  <c r="HK47" i="5"/>
  <c r="HK48" i="5" s="1"/>
  <c r="HO47" i="5"/>
  <c r="HS47" i="5"/>
  <c r="HW47" i="5"/>
  <c r="IA47" i="5"/>
  <c r="IE47" i="5"/>
  <c r="II47" i="5"/>
  <c r="IM47" i="5"/>
  <c r="IQ47" i="5"/>
  <c r="CR47" i="5"/>
  <c r="CV47" i="5"/>
  <c r="CZ47" i="5"/>
  <c r="DD47" i="5"/>
  <c r="DH47" i="5"/>
  <c r="DL47" i="5"/>
  <c r="DP47" i="5"/>
  <c r="DT47" i="5"/>
  <c r="DX47" i="5"/>
  <c r="EB47" i="5"/>
  <c r="EF47" i="5"/>
  <c r="EJ47" i="5"/>
  <c r="EN47" i="5"/>
  <c r="ER47" i="5"/>
  <c r="EV47" i="5"/>
  <c r="EZ47" i="5"/>
  <c r="FD47" i="5"/>
  <c r="FH47" i="5"/>
  <c r="FL47" i="5"/>
  <c r="FP47" i="5"/>
  <c r="FT47" i="5"/>
  <c r="FX47" i="5"/>
  <c r="GB47" i="5"/>
  <c r="GF47" i="5"/>
  <c r="GF48" i="5" s="1"/>
  <c r="GJ47" i="5"/>
  <c r="GN47" i="5"/>
  <c r="GR47" i="5"/>
  <c r="GV47" i="5"/>
  <c r="GZ47" i="5"/>
  <c r="HD47" i="5"/>
  <c r="HH47" i="5"/>
  <c r="HL47" i="5"/>
  <c r="HP47" i="5"/>
  <c r="HT47" i="5"/>
  <c r="HX47" i="5"/>
  <c r="IB47" i="5"/>
  <c r="IF47" i="5"/>
  <c r="IJ47" i="5"/>
  <c r="IN47" i="5"/>
  <c r="IR47" i="5"/>
  <c r="IR48" i="5" s="1"/>
  <c r="CS47" i="5"/>
  <c r="CW47" i="5"/>
  <c r="DA47" i="5"/>
  <c r="DE47" i="5"/>
  <c r="DE48" i="5" s="1"/>
  <c r="DI47" i="5"/>
  <c r="DM47" i="5"/>
  <c r="DQ47" i="5"/>
  <c r="DU47" i="5"/>
  <c r="DU48" i="5" s="1"/>
  <c r="DY47" i="5"/>
  <c r="EC47" i="5"/>
  <c r="EG47" i="5"/>
  <c r="EK47" i="5"/>
  <c r="EK48" i="5" s="1"/>
  <c r="EO47" i="5"/>
  <c r="ES47" i="5"/>
  <c r="EW47" i="5"/>
  <c r="EW48" i="5" s="1"/>
  <c r="FA47" i="5"/>
  <c r="FA48" i="5" s="1"/>
  <c r="FE47" i="5"/>
  <c r="FE48" i="5" s="1"/>
  <c r="FI47" i="5"/>
  <c r="FM47" i="5"/>
  <c r="FQ47" i="5"/>
  <c r="FQ48" i="5" s="1"/>
  <c r="FU47" i="5"/>
  <c r="FY47" i="5"/>
  <c r="GC47" i="5"/>
  <c r="GG47" i="5"/>
  <c r="GG48" i="5" s="1"/>
  <c r="GK47" i="5"/>
  <c r="GO47" i="5"/>
  <c r="GS47" i="5"/>
  <c r="GW47" i="5"/>
  <c r="GW48" i="5" s="1"/>
  <c r="HA47" i="5"/>
  <c r="HE47" i="5"/>
  <c r="HE48" i="5" s="1"/>
  <c r="HI47" i="5"/>
  <c r="HM47" i="5"/>
  <c r="HM48" i="5" s="1"/>
  <c r="HQ47" i="5"/>
  <c r="HU47" i="5"/>
  <c r="HY47" i="5"/>
  <c r="IC47" i="5"/>
  <c r="IC48" i="5" s="1"/>
  <c r="IG47" i="5"/>
  <c r="IK47" i="5"/>
  <c r="IO47" i="5"/>
  <c r="B51" i="5"/>
  <c r="DP52" i="5"/>
  <c r="DQ52" i="5"/>
  <c r="EU48" i="5"/>
  <c r="AT48" i="5"/>
  <c r="BJ52" i="5"/>
  <c r="W48" i="5"/>
  <c r="EE52" i="5"/>
  <c r="BG48" i="5"/>
  <c r="AN48" i="5"/>
  <c r="DU52" i="5"/>
  <c r="EL52" i="5"/>
  <c r="BP48" i="5"/>
  <c r="GN52" i="5"/>
  <c r="GA52" i="5"/>
  <c r="CG48" i="5"/>
  <c r="IQ48" i="5"/>
  <c r="CI48" i="5"/>
  <c r="EB48" i="5"/>
  <c r="AB52" i="5"/>
  <c r="AG48" i="5"/>
  <c r="IC52" i="5"/>
  <c r="FX48" i="5"/>
  <c r="Y48" i="5"/>
  <c r="CE52" i="5"/>
  <c r="IP48" i="5"/>
  <c r="IL52" i="5"/>
  <c r="GP52" i="5"/>
  <c r="AL52" i="5"/>
  <c r="FC52" i="5"/>
  <c r="FR48" i="5"/>
  <c r="AY52" i="5"/>
  <c r="FL48" i="5"/>
  <c r="DJ48" i="5"/>
  <c r="FI52" i="5"/>
  <c r="EQ52" i="5"/>
  <c r="HX48" i="5"/>
  <c r="FH48" i="5"/>
  <c r="DF52" i="5"/>
  <c r="DR48" i="5"/>
  <c r="FZ52" i="5"/>
  <c r="BR52" i="5"/>
  <c r="CM48" i="5"/>
  <c r="BT48" i="5"/>
  <c r="HT52" i="5"/>
  <c r="HN52" i="5"/>
  <c r="EB52" i="5"/>
  <c r="GA48" i="5"/>
  <c r="BV52" i="5"/>
  <c r="AA48" i="5"/>
  <c r="BF48" i="5"/>
  <c r="EI52" i="5"/>
  <c r="DI52" i="5"/>
  <c r="GY52" i="5"/>
  <c r="BO52" i="5"/>
  <c r="DW52" i="5"/>
  <c r="EH52" i="5"/>
  <c r="HG48" i="5"/>
  <c r="IJ48" i="5"/>
  <c r="FD48" i="5"/>
  <c r="IM48" i="5"/>
  <c r="CB52" i="5"/>
  <c r="AF52" i="5"/>
  <c r="Z52" i="5"/>
  <c r="AD52" i="5"/>
  <c r="DX52" i="5"/>
  <c r="DO48" i="5"/>
  <c r="K6" i="5"/>
  <c r="H100" i="4" s="1"/>
  <c r="K85" i="4"/>
  <c r="GD48" i="5"/>
  <c r="IH48" i="5"/>
  <c r="IB52" i="5"/>
  <c r="HQ48" i="5"/>
  <c r="BQ52" i="5"/>
  <c r="CS48" i="5"/>
  <c r="U48" i="5"/>
  <c r="HJ52" i="5"/>
  <c r="CK48" i="5"/>
  <c r="AK52" i="5"/>
  <c r="AC48" i="5"/>
  <c r="BB48" i="5"/>
  <c r="FA52" i="5"/>
  <c r="CI52" i="5"/>
  <c r="CU48" i="5"/>
  <c r="CB48" i="5"/>
  <c r="EM52" i="5"/>
  <c r="DW48" i="5"/>
  <c r="DD48" i="5"/>
  <c r="IG48" i="5"/>
  <c r="BU52" i="5"/>
  <c r="AK48" i="5"/>
  <c r="C52" i="5"/>
  <c r="D48" i="5"/>
  <c r="BN48" i="5"/>
  <c r="FY52" i="5"/>
  <c r="E48" i="5"/>
  <c r="GT52" i="5"/>
  <c r="CR52" i="5"/>
  <c r="EI48" i="5"/>
  <c r="IE52" i="5"/>
  <c r="CC52" i="5"/>
  <c r="FK48" i="5"/>
  <c r="DD52" i="5"/>
  <c r="FO48" i="5"/>
  <c r="HO52" i="5"/>
  <c r="L52" i="5"/>
  <c r="FZ48" i="5"/>
  <c r="BM52" i="5"/>
  <c r="EU52" i="5"/>
  <c r="EA48" i="5"/>
  <c r="HK52" i="5"/>
  <c r="EF52" i="5"/>
  <c r="FC48" i="5"/>
  <c r="EJ48" i="5"/>
  <c r="J48" i="5"/>
  <c r="BD52" i="5"/>
  <c r="CW48" i="5"/>
  <c r="AV52" i="5"/>
  <c r="DZ48" i="5"/>
  <c r="C48" i="5"/>
  <c r="GF52" i="5"/>
  <c r="CK52" i="5"/>
  <c r="CJ52" i="5"/>
  <c r="DP48" i="5"/>
  <c r="HV52" i="5"/>
  <c r="GX48" i="5"/>
  <c r="R48" i="5"/>
  <c r="EA52" i="5"/>
  <c r="HC48" i="5"/>
  <c r="DZ52" i="5"/>
  <c r="HT48" i="5"/>
  <c r="FD52" i="5"/>
  <c r="ID52" i="5"/>
  <c r="AM52" i="5"/>
  <c r="CX48" i="5"/>
  <c r="Y52" i="5"/>
  <c r="GB52" i="5"/>
  <c r="IO52" i="5"/>
  <c r="BW52" i="5"/>
  <c r="BC48" i="5"/>
  <c r="AN52" i="5"/>
  <c r="ES48" i="5"/>
  <c r="HH52" i="5"/>
  <c r="HI48" i="5"/>
  <c r="HF52" i="5"/>
  <c r="AH52" i="5"/>
  <c r="AS52" i="5"/>
  <c r="HW52" i="5"/>
  <c r="EN52" i="5"/>
  <c r="FG48" i="5"/>
  <c r="CM52" i="5"/>
  <c r="DY52" i="5"/>
  <c r="GI48" i="5"/>
  <c r="FP48" i="5"/>
  <c r="BV48" i="5"/>
  <c r="AZ52" i="5"/>
  <c r="FI48" i="5"/>
  <c r="FS52" i="5"/>
  <c r="GL48" i="5"/>
  <c r="GJ52" i="5"/>
  <c r="AX52" i="5"/>
  <c r="GS52" i="5"/>
  <c r="DK52" i="5"/>
  <c r="CD52" i="5"/>
  <c r="GU48" i="5"/>
  <c r="CV52" i="5"/>
  <c r="DR52" i="5"/>
  <c r="HW48" i="5"/>
  <c r="DN48" i="5"/>
  <c r="CY52" i="5"/>
  <c r="IA48" i="5"/>
  <c r="EO52" i="5"/>
  <c r="DL48" i="5"/>
  <c r="FW52" i="5"/>
  <c r="CU52" i="5"/>
  <c r="EG52" i="5"/>
  <c r="GM48" i="5"/>
  <c r="CF52" i="5"/>
  <c r="DJ52" i="5"/>
  <c r="HO48" i="5"/>
  <c r="GN48" i="5"/>
  <c r="EH48" i="5"/>
  <c r="HQ52" i="5"/>
  <c r="HU48" i="5"/>
  <c r="BE52" i="5"/>
  <c r="AO48" i="5"/>
  <c r="G52" i="5"/>
  <c r="FH52" i="5"/>
  <c r="GP48" i="5"/>
  <c r="CA52" i="5"/>
  <c r="DC48" i="5"/>
  <c r="F48" i="5"/>
  <c r="HD48" i="5"/>
  <c r="FE52" i="5"/>
  <c r="GH52" i="5"/>
  <c r="W52" i="5"/>
  <c r="CH48" i="5"/>
  <c r="BB52" i="5"/>
  <c r="BL48" i="5"/>
  <c r="DG48" i="5"/>
  <c r="HA48" i="5"/>
  <c r="AC52" i="5"/>
  <c r="FT52" i="5"/>
  <c r="HE52" i="5"/>
  <c r="HS52" i="5"/>
  <c r="F52" i="5"/>
  <c r="BA48" i="5"/>
  <c r="CZ48" i="5"/>
  <c r="GW52" i="5"/>
  <c r="BI52" i="5"/>
  <c r="ED52" i="5"/>
  <c r="DE52" i="5"/>
  <c r="EC52" i="5"/>
  <c r="AJ48" i="5"/>
  <c r="EW52" i="5"/>
  <c r="DF48" i="5"/>
  <c r="FX52" i="5"/>
  <c r="AX48" i="5"/>
  <c r="FF52" i="5"/>
  <c r="IL48" i="5"/>
  <c r="BL52" i="5"/>
  <c r="CN52" i="5"/>
  <c r="DN52" i="5"/>
  <c r="HS48" i="5"/>
  <c r="ER52" i="5"/>
  <c r="EP52" i="5"/>
  <c r="D52" i="5"/>
  <c r="I52" i="5"/>
  <c r="GT48" i="5"/>
  <c r="BK52" i="5"/>
  <c r="AP52" i="5"/>
  <c r="GD52" i="5"/>
  <c r="DA48" i="5"/>
  <c r="AG52" i="5"/>
  <c r="GJ48" i="5"/>
  <c r="ED48" i="5"/>
  <c r="IG52" i="5"/>
  <c r="CW52" i="5"/>
  <c r="K48" i="5"/>
  <c r="P52" i="5"/>
  <c r="CH52" i="5"/>
  <c r="AM48" i="5"/>
  <c r="T48" i="5"/>
  <c r="BR48" i="5"/>
  <c r="DV52" i="5"/>
  <c r="CJ48" i="5"/>
  <c r="BS48" i="5"/>
  <c r="IF48" i="5"/>
  <c r="GX52" i="5"/>
  <c r="CG52" i="5"/>
  <c r="ET52" i="5"/>
  <c r="H52" i="5"/>
  <c r="EK52" i="5"/>
  <c r="AE48" i="5"/>
  <c r="L48" i="5"/>
  <c r="AW48" i="5"/>
  <c r="O52" i="5"/>
  <c r="EZ52" i="5"/>
  <c r="BJ48" i="5"/>
  <c r="HY52" i="5"/>
  <c r="FM48" i="5"/>
  <c r="FR52" i="5"/>
  <c r="E52" i="5"/>
  <c r="AO52" i="5"/>
  <c r="IQ52" i="5"/>
  <c r="X48" i="5"/>
  <c r="EE48" i="5"/>
  <c r="GK48" i="5"/>
  <c r="M52" i="5"/>
  <c r="B48" i="5"/>
  <c r="FN52" i="5"/>
  <c r="G48" i="5"/>
  <c r="CT52" i="5"/>
  <c r="DL52" i="5"/>
  <c r="IE48" i="5"/>
  <c r="FN48" i="5"/>
  <c r="J52" i="5"/>
  <c r="BU48" i="5"/>
  <c r="EN48" i="5"/>
  <c r="FL52" i="5"/>
  <c r="HJ48" i="5"/>
  <c r="N48" i="5"/>
  <c r="DQ48" i="5"/>
  <c r="GZ48" i="5"/>
  <c r="GV52" i="5"/>
  <c r="DK48" i="5"/>
  <c r="CZ52" i="5"/>
  <c r="DT48" i="5"/>
  <c r="BA52" i="5"/>
  <c r="AI52" i="5"/>
  <c r="BG52" i="5"/>
  <c r="BM48" i="5"/>
  <c r="CR48" i="5"/>
  <c r="GC52" i="5"/>
  <c r="EY52" i="5"/>
  <c r="HF48" i="5"/>
  <c r="EY48" i="5"/>
  <c r="CV48" i="5"/>
  <c r="BH52" i="5"/>
  <c r="ID48" i="5"/>
  <c r="IB48" i="5"/>
  <c r="FV48" i="5"/>
  <c r="FQ52" i="5"/>
  <c r="CO48" i="5"/>
  <c r="BX52" i="5"/>
  <c r="ES52" i="5"/>
  <c r="AI48" i="5"/>
  <c r="P48" i="5"/>
  <c r="GU52" i="5"/>
  <c r="BK48" i="5"/>
  <c r="AR48" i="5"/>
  <c r="DI48" i="5"/>
  <c r="AW52" i="5"/>
  <c r="GB48" i="5"/>
  <c r="DV48" i="5"/>
  <c r="HA52" i="5"/>
  <c r="HY48" i="5"/>
  <c r="IK52" i="5"/>
  <c r="AS48" i="5"/>
  <c r="K52" i="5"/>
  <c r="FP52" i="5"/>
  <c r="IA52" i="5"/>
  <c r="BW48" i="5"/>
  <c r="BD48" i="5"/>
  <c r="CQ52" i="5"/>
  <c r="CY48" i="5"/>
  <c r="FT48" i="5"/>
  <c r="FU52" i="5"/>
  <c r="AQ48" i="5"/>
  <c r="CO52" i="5"/>
  <c r="GQ48" i="5"/>
  <c r="BC52" i="5"/>
  <c r="HG52" i="5"/>
  <c r="BO48" i="5"/>
  <c r="AV48" i="5"/>
  <c r="BZ52" i="5"/>
  <c r="CQ48" i="5"/>
  <c r="BX48" i="5"/>
  <c r="FU48" i="5"/>
  <c r="GI52" i="5"/>
  <c r="IN48" i="5"/>
  <c r="GH48" i="5"/>
  <c r="IJ52" i="5"/>
  <c r="AT52" i="5"/>
  <c r="BT52" i="5"/>
  <c r="FG52" i="5"/>
  <c r="CP52" i="5"/>
  <c r="DC52" i="5"/>
  <c r="AZ48" i="5"/>
  <c r="EX48" i="5"/>
  <c r="IK48" i="5"/>
  <c r="BE48" i="5"/>
  <c r="DH48" i="5"/>
  <c r="FM52" i="5"/>
  <c r="CE48" i="5"/>
  <c r="DG52" i="5"/>
  <c r="CN48" i="5"/>
  <c r="BY52" i="5"/>
  <c r="HN48" i="5"/>
  <c r="AH48" i="5"/>
  <c r="HP48" i="5"/>
  <c r="HB52" i="5"/>
  <c r="S52" i="5"/>
  <c r="CD48" i="5"/>
  <c r="DT52" i="5"/>
  <c r="II48" i="5"/>
  <c r="O48" i="5"/>
  <c r="Q48" i="5"/>
  <c r="GR52" i="5"/>
  <c r="FV52" i="5"/>
  <c r="Z48" i="5"/>
  <c r="DM48" i="5"/>
  <c r="GV48" i="5"/>
  <c r="GK52" i="5"/>
  <c r="HR52" i="5"/>
  <c r="ET48" i="5"/>
  <c r="T52" i="5"/>
  <c r="AD48" i="5"/>
  <c r="CF48" i="5"/>
  <c r="AJ52" i="5"/>
  <c r="B52" i="5"/>
  <c r="S48" i="5"/>
  <c r="CX52" i="5"/>
  <c r="AB48" i="5"/>
  <c r="AU52" i="5"/>
  <c r="CP48" i="5"/>
  <c r="GS48" i="5"/>
  <c r="M48" i="5"/>
  <c r="HL52" i="5"/>
  <c r="DY48" i="5"/>
  <c r="GR48" i="5"/>
  <c r="BS52" i="5"/>
  <c r="AA52" i="5"/>
  <c r="DS52" i="5"/>
  <c r="DB48" i="5"/>
  <c r="IF52" i="5"/>
  <c r="N52" i="5"/>
  <c r="DO52" i="5"/>
  <c r="V52" i="5"/>
  <c r="EF48" i="5"/>
  <c r="AE52" i="5"/>
  <c r="GC48" i="5"/>
  <c r="FK52" i="5"/>
  <c r="EQ48" i="5"/>
  <c r="CS52" i="5"/>
  <c r="EZ48" i="5"/>
  <c r="GL52" i="5"/>
  <c r="GM52" i="5"/>
  <c r="FF48" i="5"/>
  <c r="R52" i="5"/>
  <c r="EG48" i="5"/>
  <c r="CL48" i="5"/>
  <c r="FY48" i="5"/>
  <c r="Q52" i="5"/>
  <c r="HP52" i="5"/>
  <c r="EX52" i="5"/>
  <c r="AY48" i="5"/>
  <c r="IM52" i="5"/>
  <c r="BH48" i="5"/>
  <c r="HC52" i="5"/>
  <c r="FB48" i="5"/>
  <c r="HZ52" i="5"/>
  <c r="HZ48" i="5"/>
  <c r="II52" i="5"/>
  <c r="BP52" i="5"/>
  <c r="EP48" i="5"/>
  <c r="DM52" i="5"/>
  <c r="X52" i="5"/>
  <c r="AU48" i="5"/>
  <c r="CC48" i="5"/>
  <c r="DX48" i="5"/>
  <c r="GO52" i="5"/>
  <c r="GE52" i="5"/>
  <c r="HV48" i="5"/>
  <c r="FO52" i="5"/>
  <c r="H48" i="5"/>
  <c r="EL48" i="5"/>
  <c r="IO48" i="5"/>
  <c r="BI48" i="5"/>
  <c r="BN52" i="5"/>
  <c r="FW48" i="5"/>
  <c r="CL52" i="5"/>
  <c r="EV48" i="5"/>
  <c r="HI52" i="5"/>
  <c r="IP52" i="5"/>
  <c r="HR48" i="5"/>
  <c r="AL48" i="5"/>
  <c r="CT48" i="5"/>
  <c r="I48" i="5"/>
  <c r="BY48" i="5"/>
  <c r="AR52" i="5"/>
  <c r="EM48" i="5"/>
  <c r="BQ48" i="5"/>
  <c r="FJ48" i="5"/>
  <c r="BZ48" i="5"/>
  <c r="U52" i="5"/>
  <c r="DH52" i="5"/>
  <c r="BF52" i="5"/>
  <c r="FS48" i="5"/>
  <c r="AP48" i="5"/>
  <c r="EC48" i="5"/>
  <c r="HL48" i="5"/>
  <c r="IN52" i="5"/>
  <c r="HU52" i="5"/>
  <c r="ER48" i="5"/>
  <c r="HM52" i="5"/>
  <c r="FJ52" i="5"/>
  <c r="HB48" i="5"/>
  <c r="V48" i="5"/>
  <c r="EV52" i="5"/>
  <c r="AF48" i="5"/>
  <c r="CA48" i="5"/>
  <c r="EO48" i="5"/>
  <c r="HH48" i="5"/>
  <c r="GG52" i="5"/>
  <c r="FB52" i="5"/>
  <c r="AQ52" i="5"/>
  <c r="GZ52" i="5"/>
  <c r="IH52" i="5"/>
  <c r="DA52" i="5"/>
  <c r="GY48" i="5"/>
  <c r="GO48" i="5"/>
  <c r="HX52" i="5"/>
  <c r="HD52" i="5"/>
  <c r="B54" i="5" l="1"/>
  <c r="CT49" i="5" s="1"/>
  <c r="HG49" i="5" l="1"/>
  <c r="CE53" i="5"/>
  <c r="BL49" i="5"/>
  <c r="AW53" i="5"/>
  <c r="BU53" i="5"/>
  <c r="GL49" i="5"/>
  <c r="CC49" i="5"/>
  <c r="DW53" i="5"/>
  <c r="DR53" i="5"/>
  <c r="CZ49" i="5"/>
  <c r="EO53" i="5"/>
  <c r="DF49" i="5"/>
  <c r="CN53" i="5"/>
  <c r="T53" i="5"/>
  <c r="HQ53" i="5"/>
  <c r="BF49" i="5"/>
  <c r="CI49" i="5"/>
  <c r="CG49" i="5"/>
  <c r="FF53" i="5"/>
  <c r="CP53" i="5"/>
  <c r="GT53" i="5"/>
  <c r="ED53" i="5"/>
  <c r="HH49" i="5"/>
  <c r="X49" i="5"/>
  <c r="DO49" i="5"/>
  <c r="BT49" i="5"/>
  <c r="AD49" i="5"/>
  <c r="FM49" i="5"/>
  <c r="AT53" i="5"/>
  <c r="CK53" i="5"/>
  <c r="G53" i="5"/>
  <c r="DA49" i="5"/>
  <c r="AM49" i="5"/>
  <c r="BA53" i="5"/>
  <c r="BH53" i="5"/>
  <c r="BZ49" i="5"/>
  <c r="HE49" i="5"/>
  <c r="GM49" i="5"/>
  <c r="ER53" i="5"/>
  <c r="W49" i="5"/>
  <c r="BM49" i="5"/>
  <c r="DM49" i="5"/>
  <c r="CW53" i="5"/>
  <c r="IQ53" i="5"/>
  <c r="FP53" i="5"/>
  <c r="DK53" i="5"/>
  <c r="FV53" i="5"/>
  <c r="HF53" i="5"/>
  <c r="GP53" i="5"/>
  <c r="EW53" i="5"/>
  <c r="IC53" i="5"/>
  <c r="CH53" i="5"/>
  <c r="H49" i="5"/>
  <c r="DV53" i="5"/>
  <c r="HB49" i="5"/>
  <c r="AQ49" i="5"/>
  <c r="AA53" i="5"/>
  <c r="BM53" i="5"/>
  <c r="BK53" i="5"/>
  <c r="DB53" i="5"/>
  <c r="AJ53" i="5"/>
  <c r="HF49" i="5"/>
  <c r="S49" i="5"/>
  <c r="AP53" i="5"/>
  <c r="DC49" i="5"/>
  <c r="M53" i="5"/>
  <c r="IK49" i="5"/>
  <c r="HT53" i="5"/>
  <c r="IG53" i="5"/>
  <c r="DO53" i="5"/>
  <c r="EB53" i="5"/>
  <c r="EL53" i="5"/>
  <c r="BG49" i="5"/>
  <c r="EB49" i="5"/>
  <c r="BO49" i="5"/>
  <c r="FT49" i="5"/>
  <c r="J53" i="5"/>
  <c r="GI53" i="5"/>
  <c r="HG53" i="5"/>
  <c r="GV53" i="5"/>
  <c r="GK53" i="5"/>
  <c r="L49" i="5"/>
  <c r="HQ49" i="5"/>
  <c r="GN53" i="5"/>
  <c r="HX49" i="5"/>
  <c r="FI53" i="5"/>
  <c r="IO49" i="5"/>
  <c r="X53" i="5"/>
  <c r="AP49" i="5"/>
  <c r="CP49" i="5"/>
  <c r="IH49" i="5"/>
  <c r="CQ53" i="5"/>
  <c r="HD53" i="5"/>
  <c r="FO49" i="5"/>
  <c r="BK49" i="5"/>
  <c r="DW49" i="5"/>
  <c r="FI49" i="5"/>
  <c r="I49" i="5"/>
  <c r="EU49" i="5"/>
  <c r="BO53" i="5"/>
  <c r="EX53" i="5"/>
  <c r="FC49" i="5"/>
  <c r="AH53" i="5"/>
  <c r="AG49" i="5"/>
  <c r="DM53" i="5"/>
  <c r="FN49" i="5"/>
  <c r="GD49" i="5"/>
  <c r="HN49" i="5"/>
  <c r="HI49" i="5"/>
  <c r="AX49" i="5"/>
  <c r="GP49" i="5"/>
  <c r="GT49" i="5"/>
  <c r="HY49" i="5"/>
  <c r="BN49" i="5"/>
  <c r="AG53" i="5"/>
  <c r="BW53" i="5"/>
  <c r="FC53" i="5"/>
  <c r="HN53" i="5"/>
  <c r="BQ53" i="5"/>
  <c r="HS53" i="5"/>
  <c r="CC53" i="5"/>
  <c r="II53" i="5"/>
  <c r="EQ49" i="5"/>
  <c r="EZ53" i="5"/>
  <c r="IN49" i="5"/>
  <c r="GC49" i="5"/>
  <c r="EJ49" i="5"/>
  <c r="F49" i="5"/>
  <c r="AH49" i="5"/>
  <c r="AT49" i="5"/>
  <c r="IM49" i="5"/>
  <c r="CS53" i="5"/>
  <c r="P49" i="5"/>
  <c r="J49" i="5"/>
  <c r="FT53" i="5"/>
  <c r="IB49" i="5"/>
  <c r="FL53" i="5"/>
  <c r="CK49" i="5"/>
  <c r="HB53" i="5"/>
  <c r="HW53" i="5"/>
  <c r="HU49" i="5"/>
  <c r="AR49" i="5"/>
  <c r="CU53" i="5"/>
  <c r="HI53" i="5"/>
  <c r="EK53" i="5"/>
  <c r="FB53" i="5"/>
  <c r="BZ53" i="5"/>
  <c r="EE53" i="5"/>
  <c r="BD53" i="5"/>
  <c r="EP53" i="5"/>
  <c r="IQ49" i="5"/>
  <c r="HU53" i="5"/>
  <c r="GX49" i="5"/>
  <c r="DG49" i="5"/>
  <c r="O53" i="5"/>
  <c r="ID53" i="5"/>
  <c r="GE53" i="5"/>
  <c r="CY49" i="5"/>
  <c r="ER49" i="5"/>
  <c r="FK49" i="5"/>
  <c r="GR49" i="5"/>
  <c r="HO53" i="5"/>
  <c r="AY49" i="5"/>
  <c r="IB53" i="5"/>
  <c r="AZ49" i="5"/>
  <c r="AA49" i="5"/>
  <c r="DU49" i="5"/>
  <c r="BR53" i="5"/>
  <c r="EJ53" i="5"/>
  <c r="EF53" i="5"/>
  <c r="DE53" i="5"/>
  <c r="GB49" i="5"/>
  <c r="CR49" i="5"/>
  <c r="AK49" i="5"/>
  <c r="GV49" i="5"/>
  <c r="DJ53" i="5"/>
  <c r="AN53" i="5"/>
  <c r="W53" i="5"/>
  <c r="FV49" i="5"/>
  <c r="HJ49" i="5"/>
  <c r="S53" i="5"/>
  <c r="HZ53" i="5"/>
  <c r="FA49" i="5"/>
  <c r="L53" i="5"/>
  <c r="CW49" i="5"/>
  <c r="HC49" i="5"/>
  <c r="GZ53" i="5"/>
  <c r="CQ49" i="5"/>
  <c r="CE49" i="5"/>
  <c r="E53" i="5"/>
  <c r="HK49" i="5"/>
  <c r="CM49" i="5"/>
  <c r="BI49" i="5"/>
  <c r="HH53" i="5"/>
  <c r="HR49" i="5"/>
  <c r="C49" i="5"/>
  <c r="N49" i="5"/>
  <c r="AC49" i="5"/>
  <c r="CD49" i="5"/>
  <c r="FG49" i="5"/>
  <c r="EM49" i="5"/>
  <c r="GJ49" i="5"/>
  <c r="G49" i="5"/>
  <c r="GB53" i="5"/>
  <c r="EL49" i="5"/>
  <c r="CJ49" i="5"/>
  <c r="V49" i="5"/>
  <c r="CO53" i="5"/>
  <c r="DA53" i="5"/>
  <c r="BV53" i="5"/>
  <c r="DZ49" i="5"/>
  <c r="EP49" i="5"/>
  <c r="IK53" i="5"/>
  <c r="EO49" i="5"/>
  <c r="GO49" i="5"/>
  <c r="DL53" i="5"/>
  <c r="CN49" i="5"/>
  <c r="GH53" i="5"/>
  <c r="BU49" i="5"/>
  <c r="IA53" i="5"/>
  <c r="GQ53" i="5"/>
  <c r="HW49" i="5"/>
  <c r="EI49" i="5"/>
  <c r="FE53" i="5"/>
  <c r="FM53" i="5"/>
  <c r="FH49" i="5"/>
  <c r="AF49" i="5"/>
  <c r="EX49" i="5"/>
  <c r="IJ53" i="5"/>
  <c r="EG53" i="5"/>
  <c r="ES49" i="5"/>
  <c r="IA49" i="5"/>
  <c r="BN53" i="5"/>
  <c r="GX53" i="5"/>
  <c r="CA49" i="5"/>
  <c r="BC53" i="5"/>
  <c r="DB49" i="5"/>
  <c r="DQ53" i="5"/>
  <c r="CH49" i="5"/>
  <c r="FX53" i="5"/>
  <c r="BA49" i="5"/>
  <c r="BX53" i="5"/>
  <c r="GZ49" i="5"/>
  <c r="FA53" i="5"/>
  <c r="DT53" i="5"/>
  <c r="DY53" i="5"/>
  <c r="T49" i="5"/>
  <c r="BL53" i="5"/>
  <c r="GO53" i="5"/>
  <c r="DY49" i="5"/>
  <c r="GM53" i="5"/>
  <c r="FX49" i="5"/>
  <c r="GR53" i="5"/>
  <c r="HO49" i="5"/>
  <c r="DI53" i="5"/>
  <c r="CT53" i="5"/>
  <c r="EH53" i="5"/>
  <c r="DG53" i="5"/>
  <c r="FD49" i="5"/>
  <c r="AM53" i="5"/>
  <c r="BF53" i="5"/>
  <c r="FQ49" i="5"/>
  <c r="AB49" i="5"/>
  <c r="GU49" i="5"/>
  <c r="R53" i="5"/>
  <c r="BE53" i="5"/>
  <c r="EM53" i="5"/>
  <c r="CL49" i="5"/>
  <c r="AB53" i="5"/>
  <c r="FR53" i="5"/>
  <c r="BP49" i="5"/>
  <c r="BT53" i="5"/>
  <c r="AY53" i="5"/>
  <c r="DT49" i="5"/>
  <c r="BQ49" i="5"/>
  <c r="FW49" i="5"/>
  <c r="CG53" i="5"/>
  <c r="AK53" i="5"/>
  <c r="EN53" i="5"/>
  <c r="HM53" i="5"/>
  <c r="BS53" i="5"/>
  <c r="HE53" i="5"/>
  <c r="Z53" i="5"/>
  <c r="GJ53" i="5"/>
  <c r="AV53" i="5"/>
  <c r="FY49" i="5"/>
  <c r="D53" i="5"/>
  <c r="AL49" i="5"/>
  <c r="CS49" i="5"/>
  <c r="FJ49" i="5"/>
  <c r="GY49" i="5"/>
  <c r="DQ49" i="5"/>
  <c r="HP53" i="5"/>
  <c r="CX49" i="5"/>
  <c r="II49" i="5"/>
  <c r="EK49" i="5"/>
  <c r="CR53" i="5"/>
  <c r="BX49" i="5"/>
  <c r="AE49" i="5"/>
  <c r="FE49" i="5"/>
  <c r="Q53" i="5"/>
  <c r="IL49" i="5"/>
  <c r="FN53" i="5"/>
  <c r="DH49" i="5"/>
  <c r="BB53" i="5"/>
  <c r="GW53" i="5"/>
  <c r="IF49" i="5"/>
  <c r="DP49" i="5"/>
  <c r="ET49" i="5"/>
  <c r="GG49" i="5"/>
  <c r="HY53" i="5"/>
  <c r="ID49" i="5"/>
  <c r="E49" i="5"/>
  <c r="DX53" i="5"/>
  <c r="BC49" i="5"/>
  <c r="CY53" i="5"/>
  <c r="HM49" i="5"/>
  <c r="IJ49" i="5"/>
  <c r="BJ49" i="5"/>
  <c r="AD53" i="5"/>
  <c r="DD53" i="5"/>
  <c r="IR49" i="5"/>
  <c r="DH53" i="5"/>
  <c r="FY53" i="5"/>
  <c r="CX53" i="5"/>
  <c r="CD53" i="5"/>
  <c r="FF49" i="5"/>
  <c r="AN49" i="5"/>
  <c r="GH49" i="5"/>
  <c r="AL53" i="5"/>
  <c r="IC49" i="5"/>
  <c r="AZ53" i="5"/>
  <c r="CI53" i="5"/>
  <c r="EF49" i="5"/>
  <c r="GQ49" i="5"/>
  <c r="GU53" i="5"/>
  <c r="EC49" i="5"/>
  <c r="CJ53" i="5"/>
  <c r="CU49" i="5"/>
  <c r="FP49" i="5"/>
  <c r="IP53" i="5"/>
  <c r="DS49" i="5"/>
  <c r="GC53" i="5"/>
  <c r="FL49" i="5"/>
  <c r="AX53" i="5"/>
  <c r="B53" i="5"/>
  <c r="Y49" i="5"/>
  <c r="BI53" i="5"/>
  <c r="AW49" i="5"/>
  <c r="CB49" i="5"/>
  <c r="HC53" i="5"/>
  <c r="K49" i="5"/>
  <c r="HS49" i="5"/>
  <c r="DI49" i="5"/>
  <c r="N53" i="5"/>
  <c r="EI53" i="5"/>
  <c r="IP49" i="5"/>
  <c r="IL53" i="5"/>
  <c r="DJ49" i="5"/>
  <c r="K53" i="5"/>
  <c r="GS53" i="5"/>
  <c r="EU53" i="5"/>
  <c r="GG53" i="5"/>
  <c r="EA53" i="5"/>
  <c r="DR49" i="5"/>
  <c r="Z49" i="5"/>
  <c r="AJ49" i="5"/>
  <c r="AU53" i="5"/>
  <c r="FR49" i="5"/>
  <c r="DC53" i="5"/>
  <c r="EC53" i="5"/>
  <c r="R49" i="5"/>
  <c r="AI53" i="5"/>
  <c r="DD49" i="5"/>
  <c r="GW49" i="5"/>
  <c r="FS53" i="5"/>
  <c r="U53" i="5"/>
  <c r="ES53" i="5"/>
  <c r="GI49" i="5"/>
  <c r="EV53" i="5"/>
  <c r="DS53" i="5"/>
  <c r="AU49" i="5"/>
  <c r="GS49" i="5"/>
  <c r="DK49" i="5"/>
  <c r="O49" i="5"/>
  <c r="GA53" i="5"/>
  <c r="AQ53" i="5"/>
  <c r="DZ53" i="5"/>
  <c r="C53" i="5"/>
  <c r="IO53" i="5"/>
  <c r="GE49" i="5"/>
  <c r="AI49" i="5"/>
  <c r="CF53" i="5"/>
  <c r="EY49" i="5"/>
  <c r="CZ53" i="5"/>
  <c r="Q49" i="5"/>
  <c r="DN49" i="5"/>
  <c r="DV49" i="5"/>
  <c r="HZ49" i="5"/>
  <c r="HL49" i="5"/>
  <c r="CL53" i="5"/>
  <c r="AO49" i="5"/>
  <c r="AO53" i="5"/>
  <c r="FG53" i="5"/>
  <c r="GN49" i="5"/>
  <c r="FU53" i="5"/>
  <c r="GL53" i="5"/>
  <c r="FW53" i="5"/>
  <c r="HX53" i="5"/>
  <c r="AF53" i="5"/>
  <c r="BG53" i="5"/>
  <c r="GF49" i="5"/>
  <c r="F53" i="5"/>
  <c r="BH49" i="5"/>
  <c r="DE49" i="5"/>
  <c r="EQ53" i="5"/>
  <c r="HT49" i="5"/>
  <c r="HD49" i="5"/>
  <c r="BS49" i="5"/>
  <c r="ED49" i="5"/>
  <c r="DX49" i="5"/>
  <c r="BD49" i="5"/>
  <c r="IN53" i="5"/>
  <c r="IE53" i="5"/>
  <c r="HL53" i="5"/>
  <c r="BE49" i="5"/>
  <c r="AR53" i="5"/>
  <c r="HA49" i="5"/>
  <c r="ET53" i="5"/>
  <c r="P53" i="5"/>
  <c r="FO53" i="5"/>
  <c r="BR49" i="5"/>
  <c r="M49" i="5"/>
  <c r="U49" i="5"/>
  <c r="GA49" i="5"/>
  <c r="CV49" i="5"/>
  <c r="AC53" i="5"/>
  <c r="HJ53" i="5"/>
  <c r="EN49" i="5"/>
  <c r="CB53" i="5"/>
  <c r="HP49" i="5"/>
  <c r="AS53" i="5"/>
  <c r="BW49" i="5"/>
  <c r="IE49" i="5"/>
  <c r="BY53" i="5"/>
  <c r="HK53" i="5"/>
  <c r="BY49" i="5"/>
  <c r="EZ49" i="5"/>
  <c r="EV49" i="5"/>
  <c r="BB49" i="5"/>
  <c r="CM53" i="5"/>
  <c r="V53" i="5"/>
  <c r="DF53" i="5"/>
  <c r="CA53" i="5"/>
  <c r="BJ53" i="5"/>
  <c r="FZ53" i="5"/>
  <c r="FD53" i="5"/>
  <c r="DN53" i="5"/>
  <c r="CO49" i="5"/>
  <c r="GF53" i="5"/>
  <c r="FZ49" i="5"/>
  <c r="IF53" i="5"/>
  <c r="FU49" i="5"/>
  <c r="DP53" i="5"/>
  <c r="FB49" i="5"/>
  <c r="IM53" i="5"/>
  <c r="HV49" i="5"/>
  <c r="EE49" i="5"/>
  <c r="EH49" i="5"/>
  <c r="DU53" i="5"/>
  <c r="GY53" i="5"/>
  <c r="EA49" i="5"/>
  <c r="DL49" i="5"/>
  <c r="AS49" i="5"/>
  <c r="I53" i="5"/>
  <c r="BP53" i="5"/>
  <c r="HA53" i="5"/>
  <c r="EY53" i="5"/>
  <c r="D49" i="5"/>
  <c r="HR53" i="5"/>
  <c r="B49" i="5"/>
  <c r="GD53" i="5"/>
  <c r="FJ53" i="5"/>
  <c r="IH53" i="5"/>
  <c r="HV53" i="5"/>
  <c r="FS49" i="5"/>
  <c r="CF49" i="5"/>
  <c r="H53" i="5"/>
  <c r="AV49" i="5"/>
  <c r="CV53" i="5"/>
  <c r="EG49" i="5"/>
  <c r="FH53" i="5"/>
  <c r="EW49" i="5"/>
  <c r="IG49" i="5"/>
  <c r="BV49" i="5"/>
  <c r="AE53" i="5"/>
  <c r="FQ53" i="5"/>
  <c r="GK49" i="5"/>
  <c r="FK53" i="5"/>
  <c r="Y53" i="5"/>
  <c r="B55" i="5" l="1"/>
  <c r="F7" i="5" s="1"/>
  <c r="H7" i="5" l="1"/>
  <c r="I7" i="5" s="1"/>
  <c r="E8" i="5"/>
  <c r="E9" i="5" s="1"/>
  <c r="D8" i="5"/>
  <c r="D9" i="5" s="1"/>
  <c r="F10" i="5"/>
  <c r="J7" i="5"/>
  <c r="K7" i="5" s="1"/>
  <c r="K8" i="5" s="1"/>
  <c r="H104" i="4" s="1"/>
  <c r="I102" i="4" l="1"/>
  <c r="K88" i="4"/>
</calcChain>
</file>

<file path=xl/comments1.xml><?xml version="1.0" encoding="utf-8"?>
<comments xmlns="http://schemas.openxmlformats.org/spreadsheetml/2006/main">
  <authors>
    <author>Tony Fransen</author>
  </authors>
  <commentList>
    <comment ref="E16" authorId="0">
      <text>
        <r>
          <rPr>
            <b/>
            <sz val="10"/>
            <color indexed="81"/>
            <rFont val="Calibri"/>
            <family val="2"/>
          </rPr>
          <t>When using this tool with the Dairy Effluent Storage Calculator ensure this value is the same as what is entered into the 'Wash water' input tab.</t>
        </r>
        <r>
          <rPr>
            <sz val="8"/>
            <color indexed="81"/>
            <rFont val="Tahoma"/>
            <family val="2"/>
          </rPr>
          <t xml:space="preserve">
</t>
        </r>
      </text>
    </comment>
    <comment ref="C24" authorId="0">
      <text>
        <r>
          <rPr>
            <b/>
            <sz val="10"/>
            <color indexed="81"/>
            <rFont val="Calibri"/>
            <family val="2"/>
          </rPr>
          <t>The batter angle refers to the horizontal measurement for each 1 metre of vertical rise of the pond bank. 
Note: an input of 0 (0:1) should be used for a vertical walled tank.</t>
        </r>
      </text>
    </comment>
    <comment ref="K24" authorId="0">
      <text>
        <r>
          <rPr>
            <b/>
            <sz val="10"/>
            <color indexed="81"/>
            <rFont val="Calibri"/>
            <family val="2"/>
          </rPr>
          <t>Freeboard is the height difference between the maximum volume (the point where the pond overflows) and the maximum safe level to fill the pond. This reduces risk of effluent overflow during from wave action during wind or stirring. This value may be determined by your Regional Council or Effluent Resource Consent Conditions. 0.3-0.5m is the common range of values.</t>
        </r>
      </text>
    </comment>
    <comment ref="C28" authorId="0">
      <text>
        <r>
          <rPr>
            <b/>
            <sz val="10"/>
            <color indexed="81"/>
            <rFont val="Calibri"/>
            <family val="2"/>
          </rPr>
          <t>This depth is from the top edge of the pond to the base of the pond.</t>
        </r>
        <r>
          <rPr>
            <sz val="10"/>
            <color indexed="81"/>
            <rFont val="Calibri"/>
            <family val="2"/>
          </rPr>
          <t xml:space="preserve">
</t>
        </r>
      </text>
    </comment>
    <comment ref="K30" authorId="0">
      <text>
        <r>
          <rPr>
            <b/>
            <sz val="10"/>
            <color indexed="81"/>
            <rFont val="Calibri"/>
            <family val="2"/>
          </rPr>
          <t xml:space="preserve">This volume will depend on the minimum depth of effluent the pump can operate in or allowance for sludge accumulation. 0.5m is a common value. </t>
        </r>
        <r>
          <rPr>
            <sz val="10"/>
            <color indexed="81"/>
            <rFont val="Calibri"/>
            <family val="2"/>
          </rPr>
          <t xml:space="preserve">
</t>
        </r>
      </text>
    </comment>
  </commentList>
</comments>
</file>

<file path=xl/sharedStrings.xml><?xml version="1.0" encoding="utf-8"?>
<sst xmlns="http://schemas.openxmlformats.org/spreadsheetml/2006/main" count="130" uniqueCount="87">
  <si>
    <t>Depth</t>
  </si>
  <si>
    <t>m</t>
  </si>
  <si>
    <t xml:space="preserve">               Effluent Storage: Working Volume Calculator</t>
  </si>
  <si>
    <t>Step 1:</t>
  </si>
  <si>
    <t>Choose the Shape of the Effluent Facility</t>
  </si>
  <si>
    <t>Square or Rectangular</t>
  </si>
  <si>
    <t>Circular</t>
  </si>
  <si>
    <t>Step 2:</t>
  </si>
  <si>
    <t>Enter the Dimensions into the green boxes below</t>
  </si>
  <si>
    <t>Herd Size</t>
  </si>
  <si>
    <t>Top of Pond Edge</t>
  </si>
  <si>
    <t>Batter Angle __:1</t>
  </si>
  <si>
    <t>Freeboard Height (m)</t>
  </si>
  <si>
    <t>(Horizontal : Vertical)</t>
  </si>
  <si>
    <t>Unpumpable                    /Sludge 
Depth (m)</t>
  </si>
  <si>
    <t>Step 3:</t>
  </si>
  <si>
    <t>Read the Specific Pond Volume &amp; Dimension Outputs Below.</t>
  </si>
  <si>
    <t>Total Working Volume</t>
  </si>
  <si>
    <r>
      <t>m</t>
    </r>
    <r>
      <rPr>
        <b/>
        <sz val="12"/>
        <color indexed="8"/>
        <rFont val="Arial"/>
        <family val="2"/>
      </rPr>
      <t>³</t>
    </r>
  </si>
  <si>
    <t>Percentage of Total Volume</t>
  </si>
  <si>
    <t>Pond Surface Area per Cow</t>
  </si>
  <si>
    <t>m²/cow</t>
  </si>
  <si>
    <t>Total Pond Surface Area</t>
  </si>
  <si>
    <t>m²</t>
  </si>
  <si>
    <t>Volume of Pond Sections</t>
  </si>
  <si>
    <t xml:space="preserve">Total Pond Volume </t>
  </si>
  <si>
    <t>m³</t>
  </si>
  <si>
    <t>Volume of Freeboard</t>
  </si>
  <si>
    <t>Volume of Unpumpable/Sludge Area</t>
  </si>
  <si>
    <t>Total Pond Dimensions</t>
  </si>
  <si>
    <t>Pond dimensions at top of pond</t>
  </si>
  <si>
    <t>Dimensions of floor of pond</t>
  </si>
  <si>
    <t>Depth (m)</t>
  </si>
  <si>
    <t>Batter Angle (H:V)</t>
  </si>
  <si>
    <t>:1</t>
  </si>
  <si>
    <r>
      <rPr>
        <b/>
        <sz val="9"/>
        <color indexed="8"/>
        <rFont val="Arial"/>
        <family val="2"/>
      </rPr>
      <t>Disclaimer:</t>
    </r>
    <r>
      <rPr>
        <sz val="9"/>
        <color indexed="8"/>
        <rFont val="Arial"/>
        <family val="2"/>
      </rPr>
      <t xml:space="preserve">
DairyNZ Limited  endeavours to ensure that the information in this publication is accurate and current. However, we do not accept liability for any error or omission. The information that appears in this publication is intended to provide the best possible dairy farm management practices, systems and advice that DairyNZ has access to. It may be subject to change at any time, without notice. DairyNZ Limited takes no responsibility whatsoever for the currency and/or accuracy of this information, its completeness or fitness for purpose.</t>
    </r>
  </si>
  <si>
    <t>Page 1</t>
  </si>
  <si>
    <t>Last 1/4 (m)</t>
  </si>
  <si>
    <t>Freeboard Batter Length (m)</t>
  </si>
  <si>
    <t>3rd 1/4 (m)</t>
  </si>
  <si>
    <t>Total Length of Batter (m)</t>
  </si>
  <si>
    <t>2nd 1/4 (m)</t>
  </si>
  <si>
    <t>Unpumpable                    /Sludge 
Batter Length (m)</t>
  </si>
  <si>
    <t>First 1/4 (m)</t>
  </si>
  <si>
    <t>Page 2</t>
  </si>
  <si>
    <t>Batter</t>
  </si>
  <si>
    <t>Top Length</t>
  </si>
  <si>
    <t>Top Width</t>
  </si>
  <si>
    <t>Req. Volume</t>
  </si>
  <si>
    <t>Calc. Volume</t>
  </si>
  <si>
    <t>Batter Measurement</t>
  </si>
  <si>
    <t>Gauge Length to Mark</t>
  </si>
  <si>
    <t>Freeboard</t>
  </si>
  <si>
    <t>Top 1/4</t>
  </si>
  <si>
    <t>2nd 1/4</t>
  </si>
  <si>
    <t>3rd 1/4</t>
  </si>
  <si>
    <t>Last 1/4</t>
  </si>
  <si>
    <t>Sludge</t>
  </si>
  <si>
    <t>Base</t>
  </si>
  <si>
    <t>Last Quarter</t>
  </si>
  <si>
    <t>Sludge/Unpumpable Layer</t>
  </si>
  <si>
    <t>First Quarter</t>
  </si>
  <si>
    <t>Second Quarter</t>
  </si>
  <si>
    <t>Third Quarter</t>
  </si>
  <si>
    <t>3/4 Full (m)</t>
  </si>
  <si>
    <t>Full (m)</t>
  </si>
  <si>
    <t>Half Full (m)</t>
  </si>
  <si>
    <t>1/4 Full (m)</t>
  </si>
  <si>
    <t>Empty (m)</t>
  </si>
  <si>
    <t>Pond Base (m)</t>
  </si>
  <si>
    <t xml:space="preserve">               Effluent Storage: Making A Pond Volume Gauge</t>
  </si>
  <si>
    <t xml:space="preserve">You can build the gauge yourself using a piece of liner off-cut, alkathene pipe, a rope with flags or ear tags, or paint on the emergency ladder. We do not recommend painting directly onto synthetic liners without contacting the liner supplier as this may compromise any product warranties. Ensure that the gauge is appropriately fastened at the top and base of the pond so it cannot get tangled in stirrers or pumps. </t>
  </si>
  <si>
    <t>Box 1: Making A Pond Volume Gauge</t>
  </si>
  <si>
    <t>Box 2: Measurements for the Pond Gauge</t>
  </si>
  <si>
    <t>Answer</t>
  </si>
  <si>
    <t>Squared</t>
  </si>
  <si>
    <t>Minimum</t>
  </si>
  <si>
    <t>Min^2</t>
  </si>
  <si>
    <t>Req Vol</t>
  </si>
  <si>
    <r>
      <rPr>
        <b/>
        <i/>
        <sz val="14"/>
        <color indexed="57"/>
        <rFont val="Arial"/>
        <family val="2"/>
      </rPr>
      <t>Instructions</t>
    </r>
    <r>
      <rPr>
        <i/>
        <sz val="14"/>
        <color indexed="57"/>
        <rFont val="Arial"/>
        <family val="2"/>
      </rPr>
      <t xml:space="preserve">     </t>
    </r>
    <r>
      <rPr>
        <sz val="10"/>
        <color indexed="8"/>
        <rFont val="Arial"/>
        <family val="2"/>
      </rPr>
      <t xml:space="preserve">                                                                                                                                                                                                                         
</t>
    </r>
    <r>
      <rPr>
        <b/>
        <sz val="10"/>
        <color indexed="8"/>
        <rFont val="Arial"/>
        <family val="2"/>
      </rPr>
      <t>THIS CALCULATOR IS TO BE USED IN COMBINATION WITH THE DAIRY EFFLUENT STORAGE CALCULATOR. IT DOES NOT REPLACE IT</t>
    </r>
    <r>
      <rPr>
        <sz val="10"/>
        <color indexed="8"/>
        <rFont val="Arial"/>
        <family val="2"/>
      </rPr>
      <t>.                            
Fill in the correct pond dimensions into the "Working Volume Calculator" above. Now you can view the dimensions in 'Box 1' below to show the batter lengths of each section. Use 'Box 2' to create your coloured 'Pond Volume Gauge'. The measurements to the right show the length of the gauge from the top edge of the pond. Mark the sections as indicated by the coloured strip with black, red, orange, green and black.</t>
    </r>
  </si>
  <si>
    <t>Saucer (Cone)</t>
  </si>
  <si>
    <t>Circumference</t>
  </si>
  <si>
    <t>Diameter</t>
  </si>
  <si>
    <t>Step 4:</t>
  </si>
  <si>
    <r>
      <rPr>
        <b/>
        <i/>
        <sz val="14"/>
        <color indexed="57"/>
        <rFont val="Arial"/>
        <family val="2"/>
      </rPr>
      <t>Instructions</t>
    </r>
    <r>
      <rPr>
        <i/>
        <sz val="14"/>
        <color indexed="57"/>
        <rFont val="Arial"/>
        <family val="2"/>
      </rPr>
      <t xml:space="preserve">     </t>
    </r>
    <r>
      <rPr>
        <sz val="10"/>
        <color indexed="8"/>
        <rFont val="Arial"/>
        <family val="2"/>
      </rPr>
      <t xml:space="preserve">                                                                                                                                                                                                                         </t>
    </r>
    <r>
      <rPr>
        <b/>
        <sz val="10"/>
        <color indexed="8"/>
        <rFont val="Arial"/>
        <family val="2"/>
      </rPr>
      <t>THIS CALCULATOR IS TO BE USED IN COMBINATION WITH THE DAIRY EFFLUENT STORAGE CALCULATOR. IT DOES NOT REPLACE IT</t>
    </r>
    <r>
      <rPr>
        <sz val="10"/>
        <color indexed="8"/>
        <rFont val="Arial"/>
        <family val="2"/>
      </rPr>
      <t xml:space="preserve">.                            
Follow the steps stated and enter data into the green boxes as labelled below. This input data will generate the "Total Working Volume" of the effluent pond in Step 4 below the pond diagram. The "Total Working Volume" relates to the volume generated by the Dairy Effluent Storage Calculator. The "Pond Surface Area per Cow" relates to the new pond surface area in the 'Pond' input tab of the Dairy Effluent Storage Calculator. Additional data can be found in the data boxes below. </t>
    </r>
  </si>
  <si>
    <r>
      <t>Difference</t>
    </r>
    <r>
      <rPr>
        <sz val="10"/>
        <color theme="0"/>
        <rFont val="Calibri"/>
        <family val="2"/>
      </rPr>
      <t>²</t>
    </r>
  </si>
  <si>
    <t>Version 4: 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</si>
</sst>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_-* #,##0.0_-;\-* #,##0.0_-;_-* &quot;-&quot;??_-;_-@_-"/>
    <numFmt numFmtId="166" formatCode="0.0"/>
    <numFmt numFmtId="167" formatCode="0.000"/>
  </numFmts>
  <fonts count="40" x14ac:knownFonts="1">
    <font>
      <sz val="11"/>
      <color theme="1"/>
      <name val="Calibri"/>
      <family val="2"/>
      <scheme val="minor"/>
    </font>
    <font>
      <sz val="10"/>
      <color indexed="8"/>
      <name val="Arial"/>
      <family val="2"/>
    </font>
    <font>
      <b/>
      <i/>
      <sz val="14"/>
      <color indexed="57"/>
      <name val="Arial"/>
      <family val="2"/>
    </font>
    <font>
      <i/>
      <sz val="14"/>
      <color indexed="57"/>
      <name val="Arial"/>
      <family val="2"/>
    </font>
    <font>
      <b/>
      <sz val="10"/>
      <color indexed="8"/>
      <name val="Arial"/>
      <family val="2"/>
    </font>
    <font>
      <b/>
      <sz val="12"/>
      <color indexed="8"/>
      <name val="Arial"/>
      <family val="2"/>
    </font>
    <font>
      <sz val="9"/>
      <color indexed="8"/>
      <name val="Arial"/>
      <family val="2"/>
    </font>
    <font>
      <b/>
      <sz val="9"/>
      <color indexed="8"/>
      <name val="Arial"/>
      <family val="2"/>
    </font>
    <font>
      <b/>
      <sz val="10"/>
      <color indexed="81"/>
      <name val="Calibri"/>
      <family val="2"/>
    </font>
    <font>
      <sz val="8"/>
      <color indexed="81"/>
      <name val="Tahoma"/>
      <family val="2"/>
    </font>
    <font>
      <sz val="10"/>
      <color indexed="81"/>
      <name val="Calibri"/>
      <family val="2"/>
    </font>
    <font>
      <sz val="11"/>
      <color theme="1"/>
      <name val="Calibri"/>
      <family val="2"/>
      <scheme val="minor"/>
    </font>
    <font>
      <sz val="11"/>
      <color theme="0"/>
      <name val="Calibri"/>
      <family val="2"/>
      <scheme val="minor"/>
    </font>
    <font>
      <b/>
      <sz val="11"/>
      <color theme="0"/>
      <name val="Calibri"/>
      <family val="2"/>
      <scheme val="minor"/>
    </font>
    <font>
      <sz val="18"/>
      <color theme="1"/>
      <name val="Calibri"/>
      <family val="2"/>
      <scheme val="minor"/>
    </font>
    <font>
      <b/>
      <sz val="18"/>
      <color theme="0"/>
      <name val="Calibri"/>
      <family val="2"/>
      <scheme val="minor"/>
    </font>
    <font>
      <b/>
      <i/>
      <sz val="18"/>
      <color theme="0"/>
      <name val="Arial"/>
      <family val="2"/>
    </font>
    <font>
      <sz val="10"/>
      <color theme="1"/>
      <name val="Calibri"/>
      <family val="2"/>
      <scheme val="minor"/>
    </font>
    <font>
      <sz val="10"/>
      <color theme="1"/>
      <name val="Arial"/>
      <family val="2"/>
    </font>
    <font>
      <b/>
      <i/>
      <sz val="24"/>
      <color theme="0"/>
      <name val="Arial"/>
      <family val="2"/>
    </font>
    <font>
      <b/>
      <i/>
      <sz val="12"/>
      <color rgb="FF7BC143"/>
      <name val="Arial"/>
      <family val="2"/>
    </font>
    <font>
      <b/>
      <sz val="10"/>
      <color theme="1"/>
      <name val="Arial"/>
      <family val="2"/>
    </font>
    <font>
      <sz val="10"/>
      <color theme="0"/>
      <name val="Calibri"/>
      <family val="2"/>
      <scheme val="minor"/>
    </font>
    <font>
      <sz val="12"/>
      <color theme="1"/>
      <name val="Calibri"/>
      <family val="2"/>
      <scheme val="minor"/>
    </font>
    <font>
      <sz val="12"/>
      <color theme="1"/>
      <name val="Arial"/>
      <family val="2"/>
    </font>
    <font>
      <b/>
      <sz val="14"/>
      <color theme="1"/>
      <name val="Calibri"/>
      <family val="2"/>
      <scheme val="minor"/>
    </font>
    <font>
      <b/>
      <sz val="12"/>
      <color theme="1"/>
      <name val="Arial"/>
      <family val="2"/>
    </font>
    <font>
      <b/>
      <sz val="10"/>
      <color theme="1"/>
      <name val="Calibri"/>
      <family val="2"/>
      <scheme val="minor"/>
    </font>
    <font>
      <b/>
      <sz val="10"/>
      <color theme="4" tint="-0.249977111117893"/>
      <name val="Arial"/>
      <family val="2"/>
    </font>
    <font>
      <sz val="8"/>
      <color theme="1"/>
      <name val="Arial"/>
      <family val="2"/>
    </font>
    <font>
      <b/>
      <sz val="18"/>
      <color theme="1"/>
      <name val="Calibri"/>
      <family val="2"/>
      <scheme val="minor"/>
    </font>
    <font>
      <sz val="9"/>
      <color theme="1"/>
      <name val="Arial"/>
      <family val="2"/>
    </font>
    <font>
      <b/>
      <sz val="12"/>
      <color theme="0"/>
      <name val="Calibri"/>
      <family val="2"/>
      <scheme val="minor"/>
    </font>
    <font>
      <b/>
      <sz val="10"/>
      <color theme="0"/>
      <name val="Arial"/>
      <family val="2"/>
    </font>
    <font>
      <b/>
      <sz val="22"/>
      <color theme="0"/>
      <name val="Calibri"/>
      <family val="2"/>
      <scheme val="minor"/>
    </font>
    <font>
      <b/>
      <u/>
      <sz val="11"/>
      <color theme="0"/>
      <name val="Calibri"/>
      <family val="2"/>
      <scheme val="minor"/>
    </font>
    <font>
      <b/>
      <sz val="10"/>
      <color rgb="FFFF0000"/>
      <name val="Calibri"/>
      <family val="2"/>
      <scheme val="minor"/>
    </font>
    <font>
      <b/>
      <i/>
      <sz val="22"/>
      <color theme="0"/>
      <name val="Arial"/>
      <family val="2"/>
    </font>
    <font>
      <b/>
      <sz val="14"/>
      <color theme="1"/>
      <name val="Arial"/>
      <family val="2"/>
    </font>
    <font>
      <sz val="10"/>
      <color theme="0"/>
      <name val="Calibri"/>
      <family val="2"/>
    </font>
  </fonts>
  <fills count="13">
    <fill>
      <patternFill patternType="none"/>
    </fill>
    <fill>
      <patternFill patternType="gray125"/>
    </fill>
    <fill>
      <patternFill patternType="solid">
        <fgColor rgb="FF7BC143"/>
        <bgColor indexed="64"/>
      </patternFill>
    </fill>
    <fill>
      <patternFill patternType="solid">
        <fgColor theme="0"/>
        <bgColor indexed="64"/>
      </patternFill>
    </fill>
    <fill>
      <patternFill patternType="solid">
        <fgColor rgb="FFD1E9BD"/>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3" tint="0.59999389629810485"/>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7BC143"/>
      </left>
      <right/>
      <top style="thin">
        <color rgb="FF7BC143"/>
      </top>
      <bottom style="thin">
        <color rgb="FF7BC143"/>
      </bottom>
      <diagonal/>
    </border>
    <border>
      <left/>
      <right/>
      <top style="thin">
        <color rgb="FF7BC143"/>
      </top>
      <bottom style="thin">
        <color rgb="FF7BC143"/>
      </bottom>
      <diagonal/>
    </border>
    <border>
      <left style="thin">
        <color rgb="FF7BC143"/>
      </left>
      <right/>
      <top style="thin">
        <color rgb="FF7BC143"/>
      </top>
      <bottom/>
      <diagonal/>
    </border>
    <border>
      <left/>
      <right/>
      <top style="thin">
        <color rgb="FF7BC143"/>
      </top>
      <bottom/>
      <diagonal/>
    </border>
    <border>
      <left/>
      <right style="thin">
        <color rgb="FF7BC143"/>
      </right>
      <top style="thin">
        <color rgb="FF7BC143"/>
      </top>
      <bottom/>
      <diagonal/>
    </border>
    <border>
      <left style="thin">
        <color rgb="FF7BC143"/>
      </left>
      <right/>
      <top/>
      <bottom/>
      <diagonal/>
    </border>
    <border>
      <left/>
      <right style="thin">
        <color rgb="FF7BC143"/>
      </right>
      <top/>
      <bottom/>
      <diagonal/>
    </border>
    <border>
      <left style="thin">
        <color rgb="FF7BC143"/>
      </left>
      <right style="thin">
        <color rgb="FF7BC143"/>
      </right>
      <top style="thin">
        <color rgb="FF7BC143"/>
      </top>
      <bottom style="thin">
        <color rgb="FF7BC143"/>
      </bottom>
      <diagonal/>
    </border>
    <border>
      <left style="thin">
        <color rgb="FF7BC143"/>
      </left>
      <right style="thin">
        <color rgb="FF7BC143"/>
      </right>
      <top style="thin">
        <color rgb="FF7BC143"/>
      </top>
      <bottom/>
      <diagonal/>
    </border>
    <border>
      <left style="thin">
        <color rgb="FF7BC143"/>
      </left>
      <right style="thin">
        <color rgb="FF7BC143"/>
      </right>
      <top/>
      <bottom style="thin">
        <color rgb="FF7BC143"/>
      </bottom>
      <diagonal/>
    </border>
    <border>
      <left style="thin">
        <color rgb="FF7BC143"/>
      </left>
      <right/>
      <top/>
      <bottom style="thin">
        <color rgb="FF7BC143"/>
      </bottom>
      <diagonal/>
    </border>
    <border>
      <left/>
      <right/>
      <top/>
      <bottom style="thin">
        <color rgb="FF7BC143"/>
      </bottom>
      <diagonal/>
    </border>
    <border>
      <left/>
      <right style="thin">
        <color rgb="FF7BC143"/>
      </right>
      <top/>
      <bottom style="thin">
        <color rgb="FF7BC143"/>
      </bottom>
      <diagonal/>
    </border>
    <border>
      <left/>
      <right style="thin">
        <color rgb="FF7BC143"/>
      </right>
      <top style="thin">
        <color rgb="FF7BC143"/>
      </top>
      <bottom style="thin">
        <color rgb="FF7BC143"/>
      </bottom>
      <diagonal/>
    </border>
    <border>
      <left style="medium">
        <color theme="6" tint="-0.249977111117893"/>
      </left>
      <right/>
      <top/>
      <bottom style="thin">
        <color indexed="64"/>
      </bottom>
      <diagonal/>
    </border>
    <border>
      <left style="medium">
        <color theme="6" tint="-0.249977111117893"/>
      </left>
      <right/>
      <top/>
      <bottom/>
      <diagonal/>
    </border>
    <border>
      <left/>
      <right style="medium">
        <color theme="6" tint="-0.249977111117893"/>
      </right>
      <top/>
      <bottom/>
      <diagonal/>
    </border>
    <border>
      <left style="medium">
        <color theme="6" tint="-0.249977111117893"/>
      </left>
      <right/>
      <top style="thin">
        <color theme="6" tint="-0.249977111117893"/>
      </top>
      <bottom/>
      <diagonal/>
    </border>
    <border>
      <left/>
      <right style="medium">
        <color theme="6" tint="-0.249977111117893"/>
      </right>
      <top style="thin">
        <color theme="6" tint="-0.249977111117893"/>
      </top>
      <bottom/>
      <diagonal/>
    </border>
    <border>
      <left style="medium">
        <color theme="2" tint="-0.749992370372631"/>
      </left>
      <right/>
      <top style="medium">
        <color theme="2" tint="-0.749992370372631"/>
      </top>
      <bottom/>
      <diagonal/>
    </border>
    <border>
      <left/>
      <right style="medium">
        <color theme="2" tint="-0.749992370372631"/>
      </right>
      <top style="medium">
        <color theme="2" tint="-0.749992370372631"/>
      </top>
      <bottom/>
      <diagonal/>
    </border>
    <border>
      <left style="medium">
        <color theme="2" tint="-0.749992370372631"/>
      </left>
      <right/>
      <top/>
      <bottom style="medium">
        <color theme="2" tint="-0.749992370372631"/>
      </bottom>
      <diagonal/>
    </border>
    <border>
      <left/>
      <right style="medium">
        <color theme="2" tint="-0.749992370372631"/>
      </right>
      <top/>
      <bottom style="medium">
        <color theme="2" tint="-0.749992370372631"/>
      </bottom>
      <diagonal/>
    </border>
    <border>
      <left style="medium">
        <color theme="6" tint="-0.249977111117893"/>
      </left>
      <right/>
      <top style="medium">
        <color theme="6" tint="-0.249977111117893"/>
      </top>
      <bottom/>
      <diagonal/>
    </border>
    <border>
      <left/>
      <right style="medium">
        <color theme="6" tint="-0.249977111117893"/>
      </right>
      <top style="medium">
        <color theme="6" tint="-0.249977111117893"/>
      </top>
      <bottom/>
      <diagonal/>
    </border>
    <border>
      <left style="medium">
        <color theme="6" tint="-0.249977111117893"/>
      </left>
      <right/>
      <top/>
      <bottom style="thin">
        <color theme="6" tint="-0.249977111117893"/>
      </bottom>
      <diagonal/>
    </border>
    <border>
      <left/>
      <right style="medium">
        <color theme="6" tint="-0.249977111117893"/>
      </right>
      <top/>
      <bottom style="thin">
        <color theme="6" tint="-0.249977111117893"/>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s>
  <cellStyleXfs count="2">
    <xf numFmtId="0" fontId="0" fillId="0" borderId="0"/>
    <xf numFmtId="43" fontId="11" fillId="0" borderId="0" applyFont="0" applyFill="0" applyBorder="0" applyAlignment="0" applyProtection="0"/>
  </cellStyleXfs>
  <cellXfs count="182">
    <xf numFmtId="0" fontId="0" fillId="0" borderId="0" xfId="0"/>
    <xf numFmtId="0" fontId="0" fillId="2" borderId="0" xfId="0" applyFill="1"/>
    <xf numFmtId="0" fontId="14" fillId="2" borderId="0" xfId="0" applyFont="1" applyFill="1"/>
    <xf numFmtId="0" fontId="15" fillId="2" borderId="0" xfId="0" applyFont="1" applyFill="1" applyAlignment="1">
      <alignment horizontal="left" vertical="center"/>
    </xf>
    <xf numFmtId="0" fontId="0" fillId="3" borderId="0" xfId="0" applyFill="1"/>
    <xf numFmtId="0" fontId="14"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17" fillId="3" borderId="0" xfId="0" applyFont="1" applyFill="1"/>
    <xf numFmtId="0" fontId="18" fillId="3" borderId="0" xfId="0" applyFont="1" applyFill="1" applyBorder="1" applyAlignment="1">
      <alignment horizontal="left" vertical="center" wrapText="1"/>
    </xf>
    <xf numFmtId="0" fontId="19" fillId="3" borderId="0" xfId="0" applyFont="1" applyFill="1" applyBorder="1" applyAlignment="1">
      <alignment horizontal="left" vertical="center" indent="1"/>
    </xf>
    <xf numFmtId="0" fontId="12" fillId="3" borderId="0" xfId="0" applyFont="1" applyFill="1" applyBorder="1" applyAlignment="1"/>
    <xf numFmtId="0" fontId="17" fillId="3" borderId="0" xfId="0" applyFont="1" applyFill="1" applyBorder="1"/>
    <xf numFmtId="0" fontId="17" fillId="3" borderId="5" xfId="0" applyFont="1" applyFill="1" applyBorder="1"/>
    <xf numFmtId="0" fontId="20" fillId="3" borderId="6" xfId="0" applyFont="1" applyFill="1" applyBorder="1" applyAlignment="1">
      <alignment vertical="center"/>
    </xf>
    <xf numFmtId="0" fontId="21" fillId="3" borderId="6" xfId="0" applyFont="1" applyFill="1" applyBorder="1" applyAlignment="1">
      <alignment vertical="center"/>
    </xf>
    <xf numFmtId="0" fontId="18" fillId="3" borderId="6" xfId="0" applyFont="1" applyFill="1" applyBorder="1" applyAlignment="1">
      <alignment vertical="center"/>
    </xf>
    <xf numFmtId="0" fontId="22" fillId="3" borderId="0" xfId="0" applyFont="1" applyFill="1" applyBorder="1"/>
    <xf numFmtId="0" fontId="23" fillId="3" borderId="0" xfId="0" applyFont="1" applyFill="1"/>
    <xf numFmtId="0" fontId="23" fillId="3" borderId="0" xfId="0" applyFont="1" applyFill="1" applyBorder="1"/>
    <xf numFmtId="0" fontId="17" fillId="3" borderId="7" xfId="0" applyFont="1" applyFill="1" applyBorder="1"/>
    <xf numFmtId="0" fontId="20" fillId="3" borderId="8" xfId="0" applyFont="1" applyFill="1" applyBorder="1" applyAlignment="1">
      <alignment vertical="center"/>
    </xf>
    <xf numFmtId="0" fontId="21" fillId="3" borderId="8" xfId="0" applyFont="1" applyFill="1" applyBorder="1" applyAlignment="1">
      <alignment vertical="center"/>
    </xf>
    <xf numFmtId="0" fontId="24" fillId="3" borderId="8" xfId="0" applyFont="1" applyFill="1" applyBorder="1" applyAlignment="1">
      <alignment vertical="center"/>
    </xf>
    <xf numFmtId="0" fontId="23" fillId="3" borderId="8" xfId="0" applyFont="1" applyFill="1" applyBorder="1" applyAlignment="1">
      <alignment vertical="center"/>
    </xf>
    <xf numFmtId="0" fontId="17" fillId="3" borderId="8" xfId="0" applyFont="1" applyFill="1" applyBorder="1"/>
    <xf numFmtId="0" fontId="17" fillId="3" borderId="9" xfId="0" applyFont="1" applyFill="1" applyBorder="1"/>
    <xf numFmtId="0" fontId="17" fillId="3" borderId="10" xfId="0" applyFont="1" applyFill="1" applyBorder="1"/>
    <xf numFmtId="0" fontId="25" fillId="3" borderId="0" xfId="0" applyFont="1" applyFill="1" applyBorder="1"/>
    <xf numFmtId="0" fontId="17" fillId="3" borderId="11" xfId="0" applyFont="1" applyFill="1" applyBorder="1"/>
    <xf numFmtId="0" fontId="21" fillId="3" borderId="12" xfId="0" applyFont="1" applyFill="1" applyBorder="1" applyAlignment="1">
      <alignment horizontal="center" vertical="center"/>
    </xf>
    <xf numFmtId="0" fontId="21" fillId="3" borderId="0" xfId="0" applyFont="1" applyFill="1" applyBorder="1" applyAlignment="1">
      <alignment vertical="center"/>
    </xf>
    <xf numFmtId="0" fontId="26" fillId="4" borderId="12" xfId="0" applyFont="1" applyFill="1" applyBorder="1" applyAlignment="1" applyProtection="1">
      <alignment horizontal="center" vertical="center"/>
      <protection locked="0"/>
    </xf>
    <xf numFmtId="0" fontId="27" fillId="3" borderId="0" xfId="0" applyFont="1" applyFill="1" applyBorder="1"/>
    <xf numFmtId="0" fontId="26" fillId="4" borderId="12" xfId="0" applyFont="1" applyFill="1" applyBorder="1" applyAlignment="1" applyProtection="1">
      <alignment horizontal="center"/>
      <protection locked="0"/>
    </xf>
    <xf numFmtId="0" fontId="17" fillId="0" borderId="10" xfId="0" applyFont="1" applyBorder="1"/>
    <xf numFmtId="0" fontId="28" fillId="3" borderId="0" xfId="0" applyFont="1" applyFill="1" applyBorder="1" applyAlignment="1">
      <alignment horizontal="left" vertical="center"/>
    </xf>
    <xf numFmtId="0" fontId="17" fillId="3" borderId="0" xfId="0" applyFont="1" applyFill="1" applyBorder="1" applyAlignment="1">
      <alignment horizontal="right"/>
    </xf>
    <xf numFmtId="0" fontId="17" fillId="3" borderId="0" xfId="0" applyFont="1" applyFill="1" applyBorder="1" applyAlignment="1">
      <alignment horizontal="center"/>
    </xf>
    <xf numFmtId="0" fontId="17" fillId="3" borderId="11" xfId="0" applyFont="1" applyFill="1" applyBorder="1" applyAlignment="1">
      <alignment horizontal="center"/>
    </xf>
    <xf numFmtId="0" fontId="17" fillId="3" borderId="10" xfId="0" applyFont="1" applyFill="1" applyBorder="1" applyAlignment="1">
      <alignment horizontal="center"/>
    </xf>
    <xf numFmtId="0" fontId="17" fillId="3" borderId="0" xfId="0" applyFont="1" applyFill="1" applyBorder="1" applyAlignment="1">
      <alignment horizontal="left"/>
    </xf>
    <xf numFmtId="0" fontId="17" fillId="3" borderId="11" xfId="0" applyFont="1" applyFill="1" applyBorder="1" applyAlignment="1">
      <alignment horizontal="right"/>
    </xf>
    <xf numFmtId="0" fontId="21" fillId="3" borderId="13" xfId="0" applyFont="1" applyFill="1" applyBorder="1" applyAlignment="1">
      <alignment horizontal="center"/>
    </xf>
    <xf numFmtId="0" fontId="27" fillId="3" borderId="11" xfId="0" applyFont="1" applyFill="1" applyBorder="1" applyAlignment="1" applyProtection="1">
      <alignment horizontal="center" wrapText="1"/>
    </xf>
    <xf numFmtId="0" fontId="29" fillId="3" borderId="14" xfId="0" applyFont="1" applyFill="1" applyBorder="1" applyAlignment="1">
      <alignment horizontal="center"/>
    </xf>
    <xf numFmtId="0" fontId="27" fillId="3" borderId="11" xfId="0" applyFont="1" applyFill="1" applyBorder="1" applyAlignment="1" applyProtection="1">
      <alignment horizontal="center"/>
    </xf>
    <xf numFmtId="0" fontId="17" fillId="3" borderId="11" xfId="0" applyFont="1" applyFill="1" applyBorder="1" applyProtection="1"/>
    <xf numFmtId="0" fontId="30" fillId="3" borderId="0" xfId="0" applyFont="1" applyFill="1" applyBorder="1" applyAlignment="1" applyProtection="1">
      <alignment vertical="center"/>
    </xf>
    <xf numFmtId="0" fontId="17" fillId="0" borderId="0" xfId="0" applyFont="1"/>
    <xf numFmtId="0" fontId="27" fillId="3" borderId="11" xfId="0" applyFont="1" applyFill="1" applyBorder="1" applyAlignment="1" applyProtection="1">
      <alignment horizontal="right" wrapText="1"/>
    </xf>
    <xf numFmtId="0" fontId="21" fillId="3" borderId="0" xfId="0" applyFont="1" applyFill="1" applyBorder="1" applyAlignment="1">
      <alignment wrapText="1"/>
    </xf>
    <xf numFmtId="0" fontId="17" fillId="3" borderId="15" xfId="0" applyFont="1" applyFill="1" applyBorder="1"/>
    <xf numFmtId="0" fontId="17" fillId="3" borderId="16" xfId="0" applyFont="1" applyFill="1" applyBorder="1"/>
    <xf numFmtId="0" fontId="27" fillId="3" borderId="16" xfId="0" applyFont="1" applyFill="1" applyBorder="1" applyAlignment="1" applyProtection="1">
      <alignment horizontal="center"/>
    </xf>
    <xf numFmtId="0" fontId="27" fillId="3" borderId="17" xfId="0" applyFont="1" applyFill="1" applyBorder="1" applyAlignment="1" applyProtection="1">
      <alignment horizontal="center"/>
    </xf>
    <xf numFmtId="0" fontId="20" fillId="3" borderId="0" xfId="0" applyFont="1" applyFill="1" applyBorder="1"/>
    <xf numFmtId="0" fontId="21" fillId="3" borderId="0" xfId="0" applyFont="1" applyFill="1" applyBorder="1"/>
    <xf numFmtId="0" fontId="24" fillId="3" borderId="0" xfId="0" applyFont="1" applyFill="1" applyBorder="1"/>
    <xf numFmtId="164" fontId="26" fillId="4" borderId="5" xfId="1" applyNumberFormat="1" applyFont="1" applyFill="1" applyBorder="1" applyAlignment="1">
      <alignment vertical="center"/>
    </xf>
    <xf numFmtId="0" fontId="26" fillId="4" borderId="18" xfId="0" applyFont="1" applyFill="1" applyBorder="1" applyAlignment="1">
      <alignment vertical="center"/>
    </xf>
    <xf numFmtId="0" fontId="21" fillId="3" borderId="0" xfId="0" applyFont="1" applyFill="1" applyBorder="1" applyAlignment="1">
      <alignment horizontal="right" vertical="center"/>
    </xf>
    <xf numFmtId="9" fontId="18" fillId="3" borderId="0" xfId="0" applyNumberFormat="1" applyFont="1" applyFill="1" applyBorder="1" applyAlignment="1">
      <alignment horizontal="left" vertical="center"/>
    </xf>
    <xf numFmtId="0" fontId="18" fillId="3" borderId="0" xfId="0" applyFont="1" applyFill="1" applyBorder="1" applyAlignment="1"/>
    <xf numFmtId="164" fontId="17" fillId="3" borderId="0" xfId="1" applyNumberFormat="1" applyFont="1" applyFill="1" applyBorder="1"/>
    <xf numFmtId="165" fontId="26" fillId="4" borderId="5" xfId="1" applyNumberFormat="1" applyFont="1" applyFill="1" applyBorder="1" applyAlignment="1">
      <alignment horizontal="right" vertical="center"/>
    </xf>
    <xf numFmtId="0" fontId="21" fillId="3" borderId="0" xfId="0" applyFont="1" applyFill="1" applyBorder="1" applyAlignment="1"/>
    <xf numFmtId="164" fontId="27" fillId="3" borderId="0" xfId="1" applyNumberFormat="1" applyFont="1" applyFill="1" applyBorder="1"/>
    <xf numFmtId="164" fontId="26" fillId="4" borderId="5" xfId="1" applyNumberFormat="1" applyFont="1" applyFill="1" applyBorder="1" applyAlignment="1">
      <alignment horizontal="right" vertical="center"/>
    </xf>
    <xf numFmtId="0" fontId="21" fillId="3" borderId="16" xfId="0" applyFont="1" applyFill="1" applyBorder="1" applyAlignment="1">
      <alignment vertical="center"/>
    </xf>
    <xf numFmtId="0" fontId="21" fillId="3" borderId="16" xfId="0" applyFont="1" applyFill="1" applyBorder="1" applyAlignment="1">
      <alignment horizontal="right" vertical="center"/>
    </xf>
    <xf numFmtId="164" fontId="21" fillId="3" borderId="16" xfId="1" applyNumberFormat="1" applyFont="1" applyFill="1" applyBorder="1" applyAlignment="1">
      <alignment horizontal="right" vertical="center"/>
    </xf>
    <xf numFmtId="0" fontId="17" fillId="3" borderId="17" xfId="0" applyFont="1" applyFill="1" applyBorder="1"/>
    <xf numFmtId="0" fontId="0" fillId="3" borderId="0" xfId="0" applyFill="1" applyBorder="1" applyAlignment="1"/>
    <xf numFmtId="0" fontId="20" fillId="3" borderId="8" xfId="0" applyFont="1" applyFill="1" applyBorder="1"/>
    <xf numFmtId="0" fontId="17" fillId="0" borderId="8" xfId="0" applyFont="1" applyBorder="1"/>
    <xf numFmtId="0" fontId="18" fillId="3" borderId="8" xfId="0" applyFont="1" applyFill="1" applyBorder="1"/>
    <xf numFmtId="0" fontId="18" fillId="3" borderId="8" xfId="0" quotePrefix="1" applyFont="1" applyFill="1" applyBorder="1"/>
    <xf numFmtId="0" fontId="18" fillId="3" borderId="0" xfId="0" applyFont="1" applyFill="1" applyBorder="1"/>
    <xf numFmtId="0" fontId="21" fillId="3" borderId="0" xfId="0" applyFont="1" applyFill="1" applyBorder="1" applyAlignment="1">
      <alignment horizontal="right"/>
    </xf>
    <xf numFmtId="164" fontId="18" fillId="3" borderId="0" xfId="1" applyNumberFormat="1" applyFont="1" applyFill="1" applyBorder="1"/>
    <xf numFmtId="164" fontId="18" fillId="3" borderId="0" xfId="1" applyNumberFormat="1" applyFont="1" applyFill="1" applyBorder="1" applyAlignment="1">
      <alignment horizontal="right"/>
    </xf>
    <xf numFmtId="9" fontId="18" fillId="3" borderId="0" xfId="0" applyNumberFormat="1" applyFont="1" applyFill="1" applyBorder="1" applyAlignment="1">
      <alignment horizontal="left"/>
    </xf>
    <xf numFmtId="1" fontId="27" fillId="3" borderId="16" xfId="0" applyNumberFormat="1" applyFont="1" applyFill="1" applyBorder="1"/>
    <xf numFmtId="0" fontId="27" fillId="3" borderId="16" xfId="0" applyFont="1" applyFill="1" applyBorder="1"/>
    <xf numFmtId="0" fontId="17" fillId="3" borderId="16" xfId="0" applyFont="1" applyFill="1" applyBorder="1" applyAlignment="1">
      <alignment horizontal="right"/>
    </xf>
    <xf numFmtId="9" fontId="17" fillId="3" borderId="16" xfId="0" applyNumberFormat="1" applyFont="1" applyFill="1" applyBorder="1" applyAlignment="1">
      <alignment horizontal="left"/>
    </xf>
    <xf numFmtId="166" fontId="18" fillId="3" borderId="0" xfId="0" applyNumberFormat="1" applyFont="1" applyFill="1" applyBorder="1"/>
    <xf numFmtId="166" fontId="18" fillId="3" borderId="0" xfId="0" applyNumberFormat="1" applyFont="1" applyFill="1" applyBorder="1" applyAlignment="1">
      <alignment horizontal="right"/>
    </xf>
    <xf numFmtId="167" fontId="18" fillId="3" borderId="0" xfId="0" applyNumberFormat="1" applyFont="1" applyFill="1" applyBorder="1"/>
    <xf numFmtId="0" fontId="18" fillId="3" borderId="16" xfId="0" applyFont="1" applyFill="1" applyBorder="1"/>
    <xf numFmtId="1" fontId="17" fillId="3" borderId="0" xfId="0" applyNumberFormat="1" applyFont="1" applyFill="1" applyBorder="1"/>
    <xf numFmtId="0" fontId="31" fillId="3" borderId="0" xfId="0" applyFont="1" applyFill="1" applyBorder="1" applyAlignment="1">
      <alignment vertical="center" wrapText="1"/>
    </xf>
    <xf numFmtId="0" fontId="31" fillId="3" borderId="0" xfId="0" applyFont="1" applyFill="1" applyBorder="1" applyAlignment="1">
      <alignment horizontal="center" vertical="top" wrapText="1"/>
    </xf>
    <xf numFmtId="0" fontId="32" fillId="5" borderId="0" xfId="0" applyFont="1" applyFill="1" applyAlignment="1"/>
    <xf numFmtId="0" fontId="32" fillId="5" borderId="0" xfId="0" applyFont="1" applyFill="1" applyAlignment="1" applyProtection="1">
      <protection locked="0"/>
    </xf>
    <xf numFmtId="0" fontId="0" fillId="0" borderId="0" xfId="0" quotePrefix="1"/>
    <xf numFmtId="0" fontId="17" fillId="3" borderId="10" xfId="0" applyFont="1" applyFill="1" applyBorder="1" applyProtection="1"/>
    <xf numFmtId="0" fontId="17" fillId="3" borderId="0" xfId="0" applyFont="1" applyFill="1" applyBorder="1" applyAlignment="1" applyProtection="1">
      <alignment horizontal="left"/>
    </xf>
    <xf numFmtId="0" fontId="17" fillId="3" borderId="0" xfId="0" applyFont="1" applyFill="1" applyBorder="1" applyProtection="1"/>
    <xf numFmtId="0" fontId="17" fillId="3" borderId="0" xfId="0" applyFont="1" applyFill="1" applyBorder="1" applyAlignment="1" applyProtection="1">
      <alignment horizontal="right"/>
    </xf>
    <xf numFmtId="0" fontId="17" fillId="3" borderId="11" xfId="0" applyFont="1" applyFill="1" applyBorder="1" applyAlignment="1" applyProtection="1">
      <alignment horizontal="right"/>
    </xf>
    <xf numFmtId="0" fontId="17" fillId="0" borderId="0" xfId="0" applyFont="1" applyProtection="1"/>
    <xf numFmtId="0" fontId="21" fillId="3" borderId="13" xfId="0" applyFont="1" applyFill="1" applyBorder="1" applyAlignment="1" applyProtection="1">
      <alignment horizontal="center" wrapText="1"/>
    </xf>
    <xf numFmtId="2" fontId="26" fillId="4" borderId="12" xfId="0"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Protection="1"/>
    <xf numFmtId="0" fontId="17" fillId="3" borderId="16" xfId="0" applyFont="1" applyFill="1" applyBorder="1" applyProtection="1"/>
    <xf numFmtId="0" fontId="17" fillId="3" borderId="0" xfId="0" applyFont="1" applyFill="1" applyProtection="1"/>
    <xf numFmtId="1" fontId="17" fillId="3" borderId="0" xfId="0" applyNumberFormat="1" applyFont="1" applyFill="1" applyBorder="1" applyProtection="1"/>
    <xf numFmtId="0" fontId="17" fillId="3" borderId="7" xfId="0" applyFont="1" applyFill="1" applyBorder="1" applyProtection="1"/>
    <xf numFmtId="0" fontId="20" fillId="3" borderId="8" xfId="0" applyFont="1" applyFill="1" applyBorder="1" applyAlignment="1" applyProtection="1">
      <alignment vertical="center"/>
    </xf>
    <xf numFmtId="0" fontId="21" fillId="3" borderId="8" xfId="0" applyFont="1" applyFill="1" applyBorder="1" applyAlignment="1" applyProtection="1">
      <alignment vertical="center"/>
    </xf>
    <xf numFmtId="0" fontId="24" fillId="3" borderId="8" xfId="0" applyFont="1" applyFill="1" applyBorder="1" applyAlignment="1" applyProtection="1">
      <alignment vertical="center"/>
    </xf>
    <xf numFmtId="0" fontId="23" fillId="3" borderId="8" xfId="0" applyFont="1" applyFill="1" applyBorder="1" applyAlignment="1" applyProtection="1">
      <alignment vertical="center"/>
    </xf>
    <xf numFmtId="0" fontId="17" fillId="3" borderId="8" xfId="0" applyFont="1" applyFill="1" applyBorder="1" applyProtection="1"/>
    <xf numFmtId="0" fontId="17" fillId="3" borderId="9" xfId="0" applyFont="1" applyFill="1" applyBorder="1" applyProtection="1"/>
    <xf numFmtId="0" fontId="25" fillId="3" borderId="0" xfId="0" applyFont="1" applyFill="1" applyBorder="1" applyProtection="1"/>
    <xf numFmtId="0" fontId="17" fillId="0" borderId="10" xfId="0" applyFont="1" applyBorder="1" applyProtection="1"/>
    <xf numFmtId="0" fontId="28" fillId="3" borderId="0" xfId="0" applyFont="1" applyFill="1" applyBorder="1" applyAlignment="1" applyProtection="1">
      <alignment horizontal="left" vertical="center"/>
    </xf>
    <xf numFmtId="0" fontId="17" fillId="3" borderId="11" xfId="0" applyFont="1" applyFill="1" applyBorder="1" applyAlignment="1" applyProtection="1">
      <alignment horizontal="center"/>
    </xf>
    <xf numFmtId="0" fontId="31" fillId="3" borderId="0" xfId="0" applyFont="1" applyFill="1" applyBorder="1" applyAlignment="1" applyProtection="1">
      <alignment horizontal="center" vertical="top" wrapText="1"/>
    </xf>
    <xf numFmtId="0" fontId="33" fillId="5" borderId="0" xfId="0" applyFont="1" applyFill="1" applyAlignment="1" applyProtection="1"/>
    <xf numFmtId="0" fontId="32" fillId="5" borderId="0" xfId="0" applyFont="1" applyFill="1" applyAlignment="1" applyProtection="1"/>
    <xf numFmtId="0" fontId="17" fillId="5" borderId="0" xfId="0" applyFont="1" applyFill="1" applyBorder="1" applyProtection="1"/>
    <xf numFmtId="0" fontId="17" fillId="6" borderId="0" xfId="0" applyFont="1" applyFill="1" applyBorder="1" applyProtection="1"/>
    <xf numFmtId="0" fontId="17" fillId="7" borderId="0" xfId="0" applyFont="1" applyFill="1" applyBorder="1" applyProtection="1"/>
    <xf numFmtId="0" fontId="17" fillId="8" borderId="0" xfId="0" applyFont="1" applyFill="1" applyBorder="1" applyProtection="1"/>
    <xf numFmtId="0" fontId="17" fillId="7" borderId="19" xfId="0" applyFont="1" applyFill="1" applyBorder="1" applyProtection="1"/>
    <xf numFmtId="0" fontId="27" fillId="3" borderId="0" xfId="0" applyFont="1" applyFill="1" applyBorder="1" applyAlignment="1" applyProtection="1">
      <alignment vertical="top"/>
    </xf>
    <xf numFmtId="0" fontId="12" fillId="0" borderId="0" xfId="0" applyFont="1" applyFill="1" applyBorder="1" applyProtection="1">
      <protection hidden="1"/>
    </xf>
    <xf numFmtId="0" fontId="22" fillId="0" borderId="0" xfId="0" applyFont="1" applyFill="1" applyBorder="1" applyProtection="1">
      <protection hidden="1"/>
    </xf>
    <xf numFmtId="0" fontId="12" fillId="0" borderId="0" xfId="0" applyFont="1" applyFill="1" applyProtection="1">
      <protection hidden="1"/>
    </xf>
    <xf numFmtId="0" fontId="22" fillId="0" borderId="0" xfId="0" quotePrefix="1" applyFont="1" applyFill="1" applyBorder="1" applyProtection="1">
      <protection hidden="1"/>
    </xf>
    <xf numFmtId="0" fontId="32" fillId="0" borderId="0" xfId="0" applyFont="1" applyFill="1" applyBorder="1" applyProtection="1">
      <protection hidden="1"/>
    </xf>
    <xf numFmtId="43" fontId="22" fillId="0" borderId="0" xfId="0" applyNumberFormat="1" applyFont="1" applyFill="1" applyBorder="1" applyProtection="1">
      <protection hidden="1"/>
    </xf>
    <xf numFmtId="16" fontId="12" fillId="0" borderId="0" xfId="0" applyNumberFormat="1" applyFont="1" applyFill="1" applyBorder="1" applyProtection="1">
      <protection hidden="1"/>
    </xf>
    <xf numFmtId="0" fontId="12" fillId="0" borderId="0" xfId="0" quotePrefix="1" applyFont="1" applyFill="1" applyProtection="1">
      <protection hidden="1"/>
    </xf>
    <xf numFmtId="0" fontId="34" fillId="0" borderId="0" xfId="0" applyFont="1" applyFill="1" applyBorder="1" applyProtection="1">
      <protection hidden="1"/>
    </xf>
    <xf numFmtId="164" fontId="12" fillId="0" borderId="0" xfId="0" applyNumberFormat="1" applyFont="1" applyFill="1" applyProtection="1">
      <protection hidden="1"/>
    </xf>
    <xf numFmtId="0" fontId="35" fillId="0" borderId="0" xfId="0" applyFont="1" applyFill="1" applyProtection="1">
      <protection hidden="1"/>
    </xf>
    <xf numFmtId="0" fontId="13" fillId="0" borderId="0" xfId="0" applyFont="1" applyFill="1" applyProtection="1">
      <protection hidden="1"/>
    </xf>
    <xf numFmtId="0" fontId="36" fillId="3" borderId="0" xfId="0" applyFont="1" applyFill="1" applyBorder="1" applyAlignment="1">
      <alignment horizontal="center"/>
    </xf>
    <xf numFmtId="0" fontId="17" fillId="11" borderId="24" xfId="0" applyFont="1" applyFill="1" applyBorder="1" applyAlignment="1" applyProtection="1">
      <alignment horizontal="center" vertical="center"/>
    </xf>
    <xf numFmtId="0" fontId="17" fillId="11" borderId="25" xfId="0" applyFont="1" applyFill="1" applyBorder="1" applyAlignment="1" applyProtection="1">
      <alignment horizontal="center" vertical="center"/>
    </xf>
    <xf numFmtId="0" fontId="17" fillId="11" borderId="26" xfId="0" applyFont="1" applyFill="1" applyBorder="1" applyAlignment="1" applyProtection="1">
      <alignment horizontal="center" vertical="center"/>
    </xf>
    <xf numFmtId="0" fontId="17" fillId="11" borderId="27" xfId="0" applyFont="1" applyFill="1" applyBorder="1" applyAlignment="1" applyProtection="1">
      <alignment horizontal="center" vertical="center"/>
    </xf>
    <xf numFmtId="0" fontId="21" fillId="3" borderId="13"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17" fillId="12" borderId="1" xfId="0" applyFont="1" applyFill="1" applyBorder="1" applyAlignment="1" applyProtection="1">
      <alignment horizontal="center" vertical="center"/>
    </xf>
    <xf numFmtId="0" fontId="17" fillId="12" borderId="2" xfId="0" applyFont="1" applyFill="1" applyBorder="1" applyAlignment="1" applyProtection="1">
      <alignment horizontal="center" vertical="center"/>
    </xf>
    <xf numFmtId="0" fontId="17" fillId="12" borderId="3" xfId="0" applyFont="1" applyFill="1" applyBorder="1" applyAlignment="1" applyProtection="1">
      <alignment horizontal="center" vertical="center"/>
    </xf>
    <xf numFmtId="0" fontId="17" fillId="12" borderId="4" xfId="0" applyFont="1" applyFill="1" applyBorder="1" applyAlignment="1" applyProtection="1">
      <alignment horizontal="center" vertical="center"/>
    </xf>
    <xf numFmtId="0" fontId="17" fillId="10" borderId="28" xfId="0" applyFont="1" applyFill="1" applyBorder="1" applyAlignment="1" applyProtection="1">
      <alignment horizontal="center" vertical="center"/>
    </xf>
    <xf numFmtId="0" fontId="17" fillId="10" borderId="29" xfId="0" applyFont="1" applyFill="1" applyBorder="1" applyAlignment="1" applyProtection="1">
      <alignment horizontal="center" vertical="center"/>
    </xf>
    <xf numFmtId="0" fontId="17" fillId="10" borderId="30" xfId="0" applyFont="1" applyFill="1" applyBorder="1" applyAlignment="1" applyProtection="1">
      <alignment horizontal="center" vertical="center"/>
    </xf>
    <xf numFmtId="0" fontId="17" fillId="10" borderId="31" xfId="0" applyFont="1" applyFill="1" applyBorder="1" applyAlignment="1" applyProtection="1">
      <alignment horizontal="center" vertical="center"/>
    </xf>
    <xf numFmtId="0" fontId="17" fillId="10" borderId="22" xfId="0" applyFont="1" applyFill="1" applyBorder="1" applyAlignment="1" applyProtection="1">
      <alignment horizontal="center" vertical="center"/>
    </xf>
    <xf numFmtId="0" fontId="17" fillId="10" borderId="23" xfId="0" applyFont="1" applyFill="1" applyBorder="1" applyAlignment="1" applyProtection="1">
      <alignment horizontal="center" vertical="center"/>
    </xf>
    <xf numFmtId="0" fontId="0"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17" fillId="10" borderId="20" xfId="0" applyFont="1" applyFill="1" applyBorder="1" applyAlignment="1" applyProtection="1">
      <alignment horizontal="center" vertical="center"/>
    </xf>
    <xf numFmtId="0" fontId="17" fillId="10" borderId="21" xfId="0" applyFont="1" applyFill="1" applyBorder="1" applyAlignment="1" applyProtection="1">
      <alignment horizontal="center" vertical="center"/>
    </xf>
    <xf numFmtId="0" fontId="21" fillId="3" borderId="5" xfId="0" applyFont="1" applyFill="1" applyBorder="1" applyAlignment="1">
      <alignment horizontal="left" vertical="center"/>
    </xf>
    <xf numFmtId="0" fontId="21" fillId="3" borderId="18" xfId="0" applyFont="1" applyFill="1" applyBorder="1" applyAlignment="1">
      <alignment horizontal="left" vertical="center"/>
    </xf>
    <xf numFmtId="0" fontId="21" fillId="3" borderId="0" xfId="0" applyFont="1" applyFill="1" applyBorder="1" applyAlignment="1">
      <alignment horizontal="center"/>
    </xf>
    <xf numFmtId="0" fontId="31" fillId="9" borderId="0" xfId="0" applyFont="1" applyFill="1" applyBorder="1" applyAlignment="1">
      <alignment horizontal="center" vertical="center" wrapText="1"/>
    </xf>
    <xf numFmtId="0" fontId="21" fillId="3" borderId="13" xfId="0" applyFont="1" applyFill="1" applyBorder="1" applyAlignment="1" applyProtection="1">
      <alignment horizontal="center" wrapText="1"/>
    </xf>
    <xf numFmtId="0" fontId="21" fillId="3" borderId="14" xfId="0" applyFont="1" applyFill="1" applyBorder="1" applyAlignment="1" applyProtection="1">
      <alignment horizontal="center" wrapText="1"/>
    </xf>
    <xf numFmtId="0" fontId="37" fillId="2" borderId="0" xfId="0" applyFont="1" applyFill="1" applyAlignment="1">
      <alignment horizontal="left" vertical="center"/>
    </xf>
    <xf numFmtId="0" fontId="34" fillId="2" borderId="0" xfId="0" applyFont="1" applyFill="1" applyAlignment="1">
      <alignment horizontal="left" vertical="center"/>
    </xf>
    <xf numFmtId="0" fontId="18" fillId="3" borderId="0" xfId="0" applyFont="1" applyFill="1" applyBorder="1" applyAlignment="1">
      <alignment horizontal="left" vertical="center" wrapText="1"/>
    </xf>
    <xf numFmtId="0" fontId="38" fillId="3" borderId="0" xfId="0" applyFont="1" applyFill="1" applyBorder="1" applyAlignment="1">
      <alignment horizontal="left" vertical="center" wrapText="1" indent="1"/>
    </xf>
    <xf numFmtId="0" fontId="25" fillId="3" borderId="0" xfId="0" applyFont="1" applyFill="1" applyBorder="1" applyAlignment="1">
      <alignment horizontal="left" vertical="center" wrapText="1" indent="1"/>
    </xf>
    <xf numFmtId="0" fontId="21" fillId="4" borderId="5"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21" fillId="3" borderId="13" xfId="0" applyFont="1" applyFill="1" applyBorder="1" applyAlignment="1">
      <alignment horizontal="center" wrapText="1"/>
    </xf>
    <xf numFmtId="0" fontId="21" fillId="3" borderId="14" xfId="0" applyFont="1" applyFill="1" applyBorder="1" applyAlignment="1">
      <alignment horizont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D1E9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751417</xdr:colOff>
      <xdr:row>18</xdr:row>
      <xdr:rowOff>24411</xdr:rowOff>
    </xdr:from>
    <xdr:to>
      <xdr:col>10</xdr:col>
      <xdr:colOff>232833</xdr:colOff>
      <xdr:row>30</xdr:row>
      <xdr:rowOff>241300</xdr:rowOff>
    </xdr:to>
    <xdr:sp macro="" textlink="">
      <xdr:nvSpPr>
        <xdr:cNvPr id="2" name="Flowchart: Manual Operation 1"/>
        <xdr:cNvSpPr>
          <a:spLocks noChangeAspect="1"/>
        </xdr:cNvSpPr>
      </xdr:nvSpPr>
      <xdr:spPr>
        <a:xfrm>
          <a:off x="1237192" y="4472586"/>
          <a:ext cx="7091891" cy="282673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1660"/>
            <a:gd name="connsiteY0" fmla="*/ 0 h 10000"/>
            <a:gd name="connsiteX1" fmla="*/ 11660 w 11660"/>
            <a:gd name="connsiteY1" fmla="*/ 0 h 10000"/>
            <a:gd name="connsiteX2" fmla="*/ 9660 w 11660"/>
            <a:gd name="connsiteY2" fmla="*/ 10000 h 10000"/>
            <a:gd name="connsiteX3" fmla="*/ 3660 w 11660"/>
            <a:gd name="connsiteY3" fmla="*/ 10000 h 10000"/>
            <a:gd name="connsiteX4" fmla="*/ 0 w 11660"/>
            <a:gd name="connsiteY4" fmla="*/ 0 h 10000"/>
            <a:gd name="connsiteX0" fmla="*/ 0 w 13483"/>
            <a:gd name="connsiteY0" fmla="*/ 0 h 10000"/>
            <a:gd name="connsiteX1" fmla="*/ 13483 w 13483"/>
            <a:gd name="connsiteY1" fmla="*/ 0 h 10000"/>
            <a:gd name="connsiteX2" fmla="*/ 9660 w 13483"/>
            <a:gd name="connsiteY2" fmla="*/ 10000 h 10000"/>
            <a:gd name="connsiteX3" fmla="*/ 3660 w 13483"/>
            <a:gd name="connsiteY3" fmla="*/ 10000 h 10000"/>
            <a:gd name="connsiteX4" fmla="*/ 0 w 13483"/>
            <a:gd name="connsiteY4" fmla="*/ 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483" h="10000">
              <a:moveTo>
                <a:pt x="0" y="0"/>
              </a:moveTo>
              <a:lnTo>
                <a:pt x="13483" y="0"/>
              </a:lnTo>
              <a:lnTo>
                <a:pt x="9660" y="10000"/>
              </a:lnTo>
              <a:lnTo>
                <a:pt x="3660" y="10000"/>
              </a:lnTo>
              <a:lnTo>
                <a:pt x="0" y="0"/>
              </a:lnTo>
              <a:close/>
            </a:path>
          </a:pathLst>
        </a:custGeom>
        <a:solidFill>
          <a:schemeClr val="accent3">
            <a:lumMod val="20000"/>
            <a:lumOff val="80000"/>
          </a:schemeClr>
        </a:solidFill>
        <a:ln>
          <a:solidFill>
            <a:schemeClr val="accent3">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NZ" sz="1400" b="1">
              <a:solidFill>
                <a:schemeClr val="accent3">
                  <a:lumMod val="75000"/>
                </a:schemeClr>
              </a:solidFill>
              <a:latin typeface="Arial" pitchFamily="34" charset="0"/>
              <a:cs typeface="Arial" pitchFamily="34" charset="0"/>
            </a:rPr>
            <a:t>Working Volume</a:t>
          </a:r>
        </a:p>
      </xdr:txBody>
    </xdr:sp>
    <xdr:clientData/>
  </xdr:twoCellAnchor>
  <xdr:twoCellAnchor>
    <xdr:from>
      <xdr:col>2</xdr:col>
      <xdr:colOff>630115</xdr:colOff>
      <xdr:row>17</xdr:row>
      <xdr:rowOff>29308</xdr:rowOff>
    </xdr:from>
    <xdr:to>
      <xdr:col>10</xdr:col>
      <xdr:colOff>285750</xdr:colOff>
      <xdr:row>17</xdr:row>
      <xdr:rowOff>36635</xdr:rowOff>
    </xdr:to>
    <xdr:cxnSp macro="">
      <xdr:nvCxnSpPr>
        <xdr:cNvPr id="3" name="Straight Arrow Connector 2"/>
        <xdr:cNvCxnSpPr/>
      </xdr:nvCxnSpPr>
      <xdr:spPr>
        <a:xfrm flipH="1" flipV="1">
          <a:off x="1115890" y="4191733"/>
          <a:ext cx="7266110" cy="7327"/>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74083</xdr:colOff>
      <xdr:row>18</xdr:row>
      <xdr:rowOff>10583</xdr:rowOff>
    </xdr:from>
    <xdr:to>
      <xdr:col>3</xdr:col>
      <xdr:colOff>175849</xdr:colOff>
      <xdr:row>18</xdr:row>
      <xdr:rowOff>14655</xdr:rowOff>
    </xdr:to>
    <xdr:cxnSp macro="">
      <xdr:nvCxnSpPr>
        <xdr:cNvPr id="4" name="Straight Connector 3"/>
        <xdr:cNvCxnSpPr/>
      </xdr:nvCxnSpPr>
      <xdr:spPr>
        <a:xfrm flipH="1" flipV="1">
          <a:off x="559858" y="4458758"/>
          <a:ext cx="1244766" cy="4072"/>
        </a:xfrm>
        <a:prstGeom prst="line">
          <a:avLst/>
        </a:prstGeom>
        <a:ln w="3810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732695</xdr:colOff>
      <xdr:row>18</xdr:row>
      <xdr:rowOff>21167</xdr:rowOff>
    </xdr:from>
    <xdr:to>
      <xdr:col>11</xdr:col>
      <xdr:colOff>179917</xdr:colOff>
      <xdr:row>18</xdr:row>
      <xdr:rowOff>21981</xdr:rowOff>
    </xdr:to>
    <xdr:cxnSp macro="">
      <xdr:nvCxnSpPr>
        <xdr:cNvPr id="5" name="Straight Connector 4"/>
        <xdr:cNvCxnSpPr/>
      </xdr:nvCxnSpPr>
      <xdr:spPr>
        <a:xfrm flipH="1">
          <a:off x="8019320" y="4469342"/>
          <a:ext cx="1142672" cy="814"/>
        </a:xfrm>
        <a:prstGeom prst="line">
          <a:avLst/>
        </a:prstGeom>
        <a:ln w="3810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24</xdr:row>
      <xdr:rowOff>114300</xdr:rowOff>
    </xdr:from>
    <xdr:to>
      <xdr:col>4</xdr:col>
      <xdr:colOff>847725</xdr:colOff>
      <xdr:row>27</xdr:row>
      <xdr:rowOff>9526</xdr:rowOff>
    </xdr:to>
    <xdr:cxnSp macro="">
      <xdr:nvCxnSpPr>
        <xdr:cNvPr id="6" name="Straight Arrow Connector 5"/>
        <xdr:cNvCxnSpPr/>
      </xdr:nvCxnSpPr>
      <xdr:spPr>
        <a:xfrm flipV="1">
          <a:off x="1685925" y="5772150"/>
          <a:ext cx="1600200" cy="504826"/>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542364</xdr:colOff>
      <xdr:row>15</xdr:row>
      <xdr:rowOff>17929</xdr:rowOff>
    </xdr:from>
    <xdr:to>
      <xdr:col>5</xdr:col>
      <xdr:colOff>732865</xdr:colOff>
      <xdr:row>16</xdr:row>
      <xdr:rowOff>169209</xdr:rowOff>
    </xdr:to>
    <xdr:cxnSp macro="">
      <xdr:nvCxnSpPr>
        <xdr:cNvPr id="7" name="Straight Arrow Connector 6"/>
        <xdr:cNvCxnSpPr/>
      </xdr:nvCxnSpPr>
      <xdr:spPr>
        <a:xfrm flipH="1">
          <a:off x="3942789" y="3761254"/>
          <a:ext cx="190501" cy="379880"/>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587189</xdr:colOff>
      <xdr:row>15</xdr:row>
      <xdr:rowOff>61632</xdr:rowOff>
    </xdr:from>
    <xdr:to>
      <xdr:col>7</xdr:col>
      <xdr:colOff>738468</xdr:colOff>
      <xdr:row>16</xdr:row>
      <xdr:rowOff>156882</xdr:rowOff>
    </xdr:to>
    <xdr:cxnSp macro="">
      <xdr:nvCxnSpPr>
        <xdr:cNvPr id="8" name="Straight Arrow Connector 7"/>
        <xdr:cNvCxnSpPr/>
      </xdr:nvCxnSpPr>
      <xdr:spPr>
        <a:xfrm flipH="1">
          <a:off x="5930714" y="3804957"/>
          <a:ext cx="151279" cy="323850"/>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23</xdr:row>
      <xdr:rowOff>133350</xdr:rowOff>
    </xdr:from>
    <xdr:to>
      <xdr:col>3</xdr:col>
      <xdr:colOff>323850</xdr:colOff>
      <xdr:row>23</xdr:row>
      <xdr:rowOff>142876</xdr:rowOff>
    </xdr:to>
    <xdr:cxnSp macro="">
      <xdr:nvCxnSpPr>
        <xdr:cNvPr id="9" name="Straight Arrow Connector 8"/>
        <xdr:cNvCxnSpPr/>
      </xdr:nvCxnSpPr>
      <xdr:spPr>
        <a:xfrm flipV="1">
          <a:off x="1685925" y="5534025"/>
          <a:ext cx="266700" cy="9526"/>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709083</xdr:colOff>
      <xdr:row>18</xdr:row>
      <xdr:rowOff>7327</xdr:rowOff>
    </xdr:from>
    <xdr:to>
      <xdr:col>10</xdr:col>
      <xdr:colOff>267810</xdr:colOff>
      <xdr:row>20</xdr:row>
      <xdr:rowOff>63500</xdr:rowOff>
    </xdr:to>
    <xdr:sp macro="" textlink="">
      <xdr:nvSpPr>
        <xdr:cNvPr id="10" name="Flowchart: Manual Operation 16"/>
        <xdr:cNvSpPr/>
      </xdr:nvSpPr>
      <xdr:spPr>
        <a:xfrm>
          <a:off x="1194858" y="4455502"/>
          <a:ext cx="7169202" cy="4371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463 w 10000"/>
            <a:gd name="connsiteY2" fmla="*/ 10000 h 10000"/>
            <a:gd name="connsiteX3" fmla="*/ 2000 w 10000"/>
            <a:gd name="connsiteY3" fmla="*/ 10000 h 10000"/>
            <a:gd name="connsiteX4" fmla="*/ 0 w 10000"/>
            <a:gd name="connsiteY4" fmla="*/ 0 h 10000"/>
            <a:gd name="connsiteX0" fmla="*/ 0 w 10000"/>
            <a:gd name="connsiteY0" fmla="*/ 0 h 10161"/>
            <a:gd name="connsiteX1" fmla="*/ 10000 w 10000"/>
            <a:gd name="connsiteY1" fmla="*/ 0 h 10161"/>
            <a:gd name="connsiteX2" fmla="*/ 9463 w 10000"/>
            <a:gd name="connsiteY2" fmla="*/ 10000 h 10161"/>
            <a:gd name="connsiteX3" fmla="*/ 513 w 10000"/>
            <a:gd name="connsiteY3" fmla="*/ 10161 h 10161"/>
            <a:gd name="connsiteX4" fmla="*/ 0 w 10000"/>
            <a:gd name="connsiteY4" fmla="*/ 0 h 10161"/>
            <a:gd name="connsiteX0" fmla="*/ 0 w 10000"/>
            <a:gd name="connsiteY0" fmla="*/ 0 h 10161"/>
            <a:gd name="connsiteX1" fmla="*/ 10000 w 10000"/>
            <a:gd name="connsiteY1" fmla="*/ 0 h 10161"/>
            <a:gd name="connsiteX2" fmla="*/ 9499 w 10000"/>
            <a:gd name="connsiteY2" fmla="*/ 10000 h 10161"/>
            <a:gd name="connsiteX3" fmla="*/ 513 w 10000"/>
            <a:gd name="connsiteY3" fmla="*/ 10161 h 10161"/>
            <a:gd name="connsiteX4" fmla="*/ 0 w 10000"/>
            <a:gd name="connsiteY4" fmla="*/ 0 h 10161"/>
            <a:gd name="connsiteX0" fmla="*/ 0 w 10000"/>
            <a:gd name="connsiteY0" fmla="*/ 0 h 10161"/>
            <a:gd name="connsiteX1" fmla="*/ 10000 w 10000"/>
            <a:gd name="connsiteY1" fmla="*/ 0 h 10161"/>
            <a:gd name="connsiteX2" fmla="*/ 9499 w 10000"/>
            <a:gd name="connsiteY2" fmla="*/ 10000 h 10161"/>
            <a:gd name="connsiteX3" fmla="*/ 465 w 10000"/>
            <a:gd name="connsiteY3" fmla="*/ 10161 h 10161"/>
            <a:gd name="connsiteX4" fmla="*/ 0 w 10000"/>
            <a:gd name="connsiteY4" fmla="*/ 0 h 10161"/>
            <a:gd name="connsiteX0" fmla="*/ 0 w 9960"/>
            <a:gd name="connsiteY0" fmla="*/ 0 h 10161"/>
            <a:gd name="connsiteX1" fmla="*/ 9960 w 9960"/>
            <a:gd name="connsiteY1" fmla="*/ 0 h 10161"/>
            <a:gd name="connsiteX2" fmla="*/ 9499 w 9960"/>
            <a:gd name="connsiteY2" fmla="*/ 10000 h 10161"/>
            <a:gd name="connsiteX3" fmla="*/ 465 w 9960"/>
            <a:gd name="connsiteY3" fmla="*/ 10161 h 10161"/>
            <a:gd name="connsiteX4" fmla="*/ 0 w 9960"/>
            <a:gd name="connsiteY4" fmla="*/ 0 h 101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0" h="10161">
              <a:moveTo>
                <a:pt x="0" y="0"/>
              </a:moveTo>
              <a:lnTo>
                <a:pt x="9960" y="0"/>
              </a:lnTo>
              <a:cubicBezTo>
                <a:pt x="9806" y="3333"/>
                <a:pt x="9653" y="6667"/>
                <a:pt x="9499" y="10000"/>
              </a:cubicBezTo>
              <a:lnTo>
                <a:pt x="465" y="10161"/>
              </a:lnTo>
              <a:lnTo>
                <a:pt x="0" y="0"/>
              </a:lnTo>
              <a:close/>
            </a:path>
          </a:pathLst>
        </a:cu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accent1">
                  <a:lumMod val="75000"/>
                </a:schemeClr>
              </a:solidFill>
              <a:latin typeface="Arial" pitchFamily="34" charset="0"/>
              <a:cs typeface="Arial" pitchFamily="34" charset="0"/>
            </a:rPr>
            <a:t>Freeboard</a:t>
          </a:r>
          <a:endParaRPr lang="en-NZ" sz="1050" b="1">
            <a:solidFill>
              <a:schemeClr val="accent1">
                <a:lumMod val="75000"/>
              </a:schemeClr>
            </a:solidFill>
            <a:latin typeface="Arial" pitchFamily="34" charset="0"/>
            <a:cs typeface="Arial" pitchFamily="34" charset="0"/>
          </a:endParaRPr>
        </a:p>
      </xdr:txBody>
    </xdr:sp>
    <xdr:clientData/>
  </xdr:twoCellAnchor>
  <xdr:twoCellAnchor>
    <xdr:from>
      <xdr:col>8</xdr:col>
      <xdr:colOff>219075</xdr:colOff>
      <xdr:row>18</xdr:row>
      <xdr:rowOff>4762</xdr:rowOff>
    </xdr:from>
    <xdr:to>
      <xdr:col>8</xdr:col>
      <xdr:colOff>219075</xdr:colOff>
      <xdr:row>20</xdr:row>
      <xdr:rowOff>47625</xdr:rowOff>
    </xdr:to>
    <xdr:cxnSp macro="">
      <xdr:nvCxnSpPr>
        <xdr:cNvPr id="11" name="Straight Arrow Connector 10"/>
        <xdr:cNvCxnSpPr/>
      </xdr:nvCxnSpPr>
      <xdr:spPr>
        <a:xfrm>
          <a:off x="6372225" y="4452937"/>
          <a:ext cx="0" cy="42386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351774</xdr:colOff>
      <xdr:row>28</xdr:row>
      <xdr:rowOff>180975</xdr:rowOff>
    </xdr:from>
    <xdr:to>
      <xdr:col>8</xdr:col>
      <xdr:colOff>413799</xdr:colOff>
      <xdr:row>30</xdr:row>
      <xdr:rowOff>264582</xdr:rowOff>
    </xdr:to>
    <xdr:sp macro="" textlink="">
      <xdr:nvSpPr>
        <xdr:cNvPr id="12" name="Flowchart: Manual Operation 17"/>
        <xdr:cNvSpPr/>
      </xdr:nvSpPr>
      <xdr:spPr>
        <a:xfrm>
          <a:off x="2850255" y="6782533"/>
          <a:ext cx="3915986" cy="537876"/>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8000 w 10000"/>
            <a:gd name="connsiteY2" fmla="*/ 10000 h 10000"/>
            <a:gd name="connsiteX3" fmla="*/ 767 w 10000"/>
            <a:gd name="connsiteY3" fmla="*/ 10000 h 10000"/>
            <a:gd name="connsiteX4" fmla="*/ 0 w 10000"/>
            <a:gd name="connsiteY4" fmla="*/ 0 h 10000"/>
            <a:gd name="connsiteX0" fmla="*/ 0 w 10000"/>
            <a:gd name="connsiteY0" fmla="*/ 0 h 10408"/>
            <a:gd name="connsiteX1" fmla="*/ 10000 w 10000"/>
            <a:gd name="connsiteY1" fmla="*/ 0 h 10408"/>
            <a:gd name="connsiteX2" fmla="*/ 9187 w 10000"/>
            <a:gd name="connsiteY2" fmla="*/ 10408 h 10408"/>
            <a:gd name="connsiteX3" fmla="*/ 767 w 10000"/>
            <a:gd name="connsiteY3" fmla="*/ 10000 h 10408"/>
            <a:gd name="connsiteX4" fmla="*/ 0 w 10000"/>
            <a:gd name="connsiteY4" fmla="*/ 0 h 10408"/>
            <a:gd name="connsiteX0" fmla="*/ 0 w 10000"/>
            <a:gd name="connsiteY0" fmla="*/ 0 h 10408"/>
            <a:gd name="connsiteX1" fmla="*/ 10000 w 10000"/>
            <a:gd name="connsiteY1" fmla="*/ 0 h 10408"/>
            <a:gd name="connsiteX2" fmla="*/ 9187 w 10000"/>
            <a:gd name="connsiteY2" fmla="*/ 10408 h 10408"/>
            <a:gd name="connsiteX3" fmla="*/ 891 w 10000"/>
            <a:gd name="connsiteY3" fmla="*/ 10183 h 10408"/>
            <a:gd name="connsiteX4" fmla="*/ 0 w 10000"/>
            <a:gd name="connsiteY4" fmla="*/ 0 h 10408"/>
            <a:gd name="connsiteX0" fmla="*/ 0 w 10000"/>
            <a:gd name="connsiteY0" fmla="*/ 0 h 10408"/>
            <a:gd name="connsiteX1" fmla="*/ 10000 w 10000"/>
            <a:gd name="connsiteY1" fmla="*/ 0 h 10408"/>
            <a:gd name="connsiteX2" fmla="*/ 9113 w 10000"/>
            <a:gd name="connsiteY2" fmla="*/ 10408 h 10408"/>
            <a:gd name="connsiteX3" fmla="*/ 891 w 10000"/>
            <a:gd name="connsiteY3" fmla="*/ 10183 h 10408"/>
            <a:gd name="connsiteX4" fmla="*/ 0 w 10000"/>
            <a:gd name="connsiteY4" fmla="*/ 0 h 10408"/>
            <a:gd name="connsiteX0" fmla="*/ 0 w 10000"/>
            <a:gd name="connsiteY0" fmla="*/ 0 h 10408"/>
            <a:gd name="connsiteX1" fmla="*/ 10000 w 10000"/>
            <a:gd name="connsiteY1" fmla="*/ 0 h 10408"/>
            <a:gd name="connsiteX2" fmla="*/ 9039 w 10000"/>
            <a:gd name="connsiteY2" fmla="*/ 10408 h 10408"/>
            <a:gd name="connsiteX3" fmla="*/ 891 w 10000"/>
            <a:gd name="connsiteY3" fmla="*/ 10183 h 10408"/>
            <a:gd name="connsiteX4" fmla="*/ 0 w 10000"/>
            <a:gd name="connsiteY4" fmla="*/ 0 h 10408"/>
            <a:gd name="connsiteX0" fmla="*/ 0 w 10056"/>
            <a:gd name="connsiteY0" fmla="*/ 0 h 10408"/>
            <a:gd name="connsiteX1" fmla="*/ 10056 w 10056"/>
            <a:gd name="connsiteY1" fmla="*/ 0 h 10408"/>
            <a:gd name="connsiteX2" fmla="*/ 9039 w 10056"/>
            <a:gd name="connsiteY2" fmla="*/ 10408 h 10408"/>
            <a:gd name="connsiteX3" fmla="*/ 891 w 10056"/>
            <a:gd name="connsiteY3" fmla="*/ 10183 h 10408"/>
            <a:gd name="connsiteX4" fmla="*/ 0 w 10056"/>
            <a:gd name="connsiteY4" fmla="*/ 0 h 10408"/>
            <a:gd name="connsiteX0" fmla="*/ 0 w 10056"/>
            <a:gd name="connsiteY0" fmla="*/ 0 h 10408"/>
            <a:gd name="connsiteX1" fmla="*/ 10056 w 10056"/>
            <a:gd name="connsiteY1" fmla="*/ 0 h 10408"/>
            <a:gd name="connsiteX2" fmla="*/ 9114 w 10056"/>
            <a:gd name="connsiteY2" fmla="*/ 10408 h 10408"/>
            <a:gd name="connsiteX3" fmla="*/ 891 w 10056"/>
            <a:gd name="connsiteY3" fmla="*/ 10183 h 10408"/>
            <a:gd name="connsiteX4" fmla="*/ 0 w 10056"/>
            <a:gd name="connsiteY4" fmla="*/ 0 h 104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56" h="10408">
              <a:moveTo>
                <a:pt x="0" y="0"/>
              </a:moveTo>
              <a:lnTo>
                <a:pt x="10056" y="0"/>
              </a:lnTo>
              <a:cubicBezTo>
                <a:pt x="9760" y="3469"/>
                <a:pt x="9410" y="6939"/>
                <a:pt x="9114" y="10408"/>
              </a:cubicBezTo>
              <a:cubicBezTo>
                <a:pt x="6307" y="10272"/>
                <a:pt x="3698" y="10319"/>
                <a:pt x="891" y="10183"/>
              </a:cubicBezTo>
              <a:cubicBezTo>
                <a:pt x="635" y="6850"/>
                <a:pt x="256" y="3333"/>
                <a:pt x="0" y="0"/>
              </a:cubicBezTo>
              <a:close/>
            </a:path>
          </a:pathLst>
        </a:custGeom>
        <a:solidFill>
          <a:schemeClr val="bg2">
            <a:lumMod val="90000"/>
          </a:schemeClr>
        </a:solidFill>
        <a:ln>
          <a:solidFill>
            <a:schemeClr val="bg2">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NZ" sz="1400" b="1">
              <a:solidFill>
                <a:schemeClr val="bg2">
                  <a:lumMod val="50000"/>
                </a:schemeClr>
              </a:solidFill>
              <a:latin typeface="Arial" pitchFamily="34" charset="0"/>
              <a:cs typeface="Arial" pitchFamily="34" charset="0"/>
            </a:rPr>
            <a:t>Unpumpable/Sludge Area</a:t>
          </a:r>
          <a:endParaRPr lang="en-NZ" sz="1100" b="1">
            <a:solidFill>
              <a:schemeClr val="bg2">
                <a:lumMod val="50000"/>
              </a:schemeClr>
            </a:solidFill>
            <a:latin typeface="Arial" pitchFamily="34" charset="0"/>
            <a:cs typeface="Arial" pitchFamily="34" charset="0"/>
          </a:endParaRPr>
        </a:p>
      </xdr:txBody>
    </xdr:sp>
    <xdr:clientData/>
  </xdr:twoCellAnchor>
  <xdr:twoCellAnchor>
    <xdr:from>
      <xdr:col>7</xdr:col>
      <xdr:colOff>730251</xdr:colOff>
      <xdr:row>28</xdr:row>
      <xdr:rowOff>171450</xdr:rowOff>
    </xdr:from>
    <xdr:to>
      <xdr:col>7</xdr:col>
      <xdr:colOff>733425</xdr:colOff>
      <xdr:row>30</xdr:row>
      <xdr:rowOff>262467</xdr:rowOff>
    </xdr:to>
    <xdr:cxnSp macro="">
      <xdr:nvCxnSpPr>
        <xdr:cNvPr id="13" name="Straight Arrow Connector 12"/>
        <xdr:cNvCxnSpPr/>
      </xdr:nvCxnSpPr>
      <xdr:spPr>
        <a:xfrm flipH="1">
          <a:off x="6073776" y="6772275"/>
          <a:ext cx="3174" cy="548217"/>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300405</xdr:colOff>
      <xdr:row>19</xdr:row>
      <xdr:rowOff>43962</xdr:rowOff>
    </xdr:from>
    <xdr:to>
      <xdr:col>9</xdr:col>
      <xdr:colOff>742950</xdr:colOff>
      <xdr:row>23</xdr:row>
      <xdr:rowOff>76200</xdr:rowOff>
    </xdr:to>
    <xdr:cxnSp macro="">
      <xdr:nvCxnSpPr>
        <xdr:cNvPr id="14" name="Straight Arrow Connector 13"/>
        <xdr:cNvCxnSpPr/>
      </xdr:nvCxnSpPr>
      <xdr:spPr>
        <a:xfrm flipH="1" flipV="1">
          <a:off x="6453555" y="4682637"/>
          <a:ext cx="1576020" cy="794238"/>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7328</xdr:colOff>
      <xdr:row>28</xdr:row>
      <xdr:rowOff>142875</xdr:rowOff>
    </xdr:from>
    <xdr:to>
      <xdr:col>9</xdr:col>
      <xdr:colOff>723900</xdr:colOff>
      <xdr:row>29</xdr:row>
      <xdr:rowOff>131885</xdr:rowOff>
    </xdr:to>
    <xdr:cxnSp macro="">
      <xdr:nvCxnSpPr>
        <xdr:cNvPr id="15" name="Straight Arrow Connector 14"/>
        <xdr:cNvCxnSpPr/>
      </xdr:nvCxnSpPr>
      <xdr:spPr>
        <a:xfrm flipH="1">
          <a:off x="6160478" y="6743700"/>
          <a:ext cx="1850047" cy="179510"/>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18</xdr:row>
      <xdr:rowOff>0</xdr:rowOff>
    </xdr:from>
    <xdr:to>
      <xdr:col>5</xdr:col>
      <xdr:colOff>28575</xdr:colOff>
      <xdr:row>30</xdr:row>
      <xdr:rowOff>254000</xdr:rowOff>
    </xdr:to>
    <xdr:cxnSp macro="">
      <xdr:nvCxnSpPr>
        <xdr:cNvPr id="16" name="Straight Arrow Connector 15"/>
        <xdr:cNvCxnSpPr/>
      </xdr:nvCxnSpPr>
      <xdr:spPr>
        <a:xfrm flipH="1">
          <a:off x="3421591" y="4448175"/>
          <a:ext cx="7409" cy="286385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190500</xdr:colOff>
      <xdr:row>0</xdr:row>
      <xdr:rowOff>123825</xdr:rowOff>
    </xdr:from>
    <xdr:to>
      <xdr:col>2</xdr:col>
      <xdr:colOff>895350</xdr:colOff>
      <xdr:row>0</xdr:row>
      <xdr:rowOff>628650</xdr:rowOff>
    </xdr:to>
    <xdr:pic>
      <xdr:nvPicPr>
        <xdr:cNvPr id="3201"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3825"/>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0</xdr:row>
      <xdr:rowOff>19050</xdr:rowOff>
    </xdr:from>
    <xdr:to>
      <xdr:col>13</xdr:col>
      <xdr:colOff>0</xdr:colOff>
      <xdr:row>0</xdr:row>
      <xdr:rowOff>466725</xdr:rowOff>
    </xdr:to>
    <xdr:pic>
      <xdr:nvPicPr>
        <xdr:cNvPr id="3202"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1050" y="19050"/>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751417</xdr:colOff>
      <xdr:row>75</xdr:row>
      <xdr:rowOff>24411</xdr:rowOff>
    </xdr:from>
    <xdr:to>
      <xdr:col>10</xdr:col>
      <xdr:colOff>232833</xdr:colOff>
      <xdr:row>88</xdr:row>
      <xdr:rowOff>241300</xdr:rowOff>
    </xdr:to>
    <xdr:sp macro="" textlink="">
      <xdr:nvSpPr>
        <xdr:cNvPr id="19" name="Flowchart: Manual Operation 1"/>
        <xdr:cNvSpPr>
          <a:spLocks noChangeAspect="1"/>
        </xdr:cNvSpPr>
      </xdr:nvSpPr>
      <xdr:spPr>
        <a:xfrm>
          <a:off x="1237192" y="15016761"/>
          <a:ext cx="7091891" cy="324583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1660"/>
            <a:gd name="connsiteY0" fmla="*/ 0 h 10000"/>
            <a:gd name="connsiteX1" fmla="*/ 11660 w 11660"/>
            <a:gd name="connsiteY1" fmla="*/ 0 h 10000"/>
            <a:gd name="connsiteX2" fmla="*/ 9660 w 11660"/>
            <a:gd name="connsiteY2" fmla="*/ 10000 h 10000"/>
            <a:gd name="connsiteX3" fmla="*/ 3660 w 11660"/>
            <a:gd name="connsiteY3" fmla="*/ 10000 h 10000"/>
            <a:gd name="connsiteX4" fmla="*/ 0 w 11660"/>
            <a:gd name="connsiteY4" fmla="*/ 0 h 10000"/>
            <a:gd name="connsiteX0" fmla="*/ 0 w 13483"/>
            <a:gd name="connsiteY0" fmla="*/ 0 h 10000"/>
            <a:gd name="connsiteX1" fmla="*/ 13483 w 13483"/>
            <a:gd name="connsiteY1" fmla="*/ 0 h 10000"/>
            <a:gd name="connsiteX2" fmla="*/ 9660 w 13483"/>
            <a:gd name="connsiteY2" fmla="*/ 10000 h 10000"/>
            <a:gd name="connsiteX3" fmla="*/ 3660 w 13483"/>
            <a:gd name="connsiteY3" fmla="*/ 10000 h 10000"/>
            <a:gd name="connsiteX4" fmla="*/ 0 w 13483"/>
            <a:gd name="connsiteY4" fmla="*/ 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483" h="10000">
              <a:moveTo>
                <a:pt x="0" y="0"/>
              </a:moveTo>
              <a:lnTo>
                <a:pt x="13483" y="0"/>
              </a:lnTo>
              <a:lnTo>
                <a:pt x="9660" y="10000"/>
              </a:lnTo>
              <a:lnTo>
                <a:pt x="3660" y="10000"/>
              </a:lnTo>
              <a:lnTo>
                <a:pt x="0" y="0"/>
              </a:lnTo>
              <a:close/>
            </a:path>
          </a:pathLst>
        </a:custGeom>
        <a:solidFill>
          <a:schemeClr val="accent3">
            <a:lumMod val="20000"/>
            <a:lumOff val="80000"/>
          </a:schemeClr>
        </a:solidFill>
        <a:ln>
          <a:solidFill>
            <a:schemeClr val="accent3">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NZ" sz="1400" b="1">
              <a:solidFill>
                <a:schemeClr val="accent3">
                  <a:lumMod val="75000"/>
                </a:schemeClr>
              </a:solidFill>
              <a:latin typeface="Arial" pitchFamily="34" charset="0"/>
              <a:cs typeface="Arial" pitchFamily="34" charset="0"/>
            </a:rPr>
            <a:t>Working Volume</a:t>
          </a:r>
        </a:p>
      </xdr:txBody>
    </xdr:sp>
    <xdr:clientData/>
  </xdr:twoCellAnchor>
  <xdr:twoCellAnchor>
    <xdr:from>
      <xdr:col>2</xdr:col>
      <xdr:colOff>74083</xdr:colOff>
      <xdr:row>75</xdr:row>
      <xdr:rowOff>10583</xdr:rowOff>
    </xdr:from>
    <xdr:to>
      <xdr:col>3</xdr:col>
      <xdr:colOff>175849</xdr:colOff>
      <xdr:row>75</xdr:row>
      <xdr:rowOff>14655</xdr:rowOff>
    </xdr:to>
    <xdr:cxnSp macro="">
      <xdr:nvCxnSpPr>
        <xdr:cNvPr id="20" name="Straight Connector 19"/>
        <xdr:cNvCxnSpPr/>
      </xdr:nvCxnSpPr>
      <xdr:spPr>
        <a:xfrm flipH="1" flipV="1">
          <a:off x="559858" y="15002933"/>
          <a:ext cx="1244766" cy="4072"/>
        </a:xfrm>
        <a:prstGeom prst="line">
          <a:avLst/>
        </a:prstGeom>
        <a:ln w="3810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732695</xdr:colOff>
      <xdr:row>75</xdr:row>
      <xdr:rowOff>21167</xdr:rowOff>
    </xdr:from>
    <xdr:to>
      <xdr:col>11</xdr:col>
      <xdr:colOff>179917</xdr:colOff>
      <xdr:row>75</xdr:row>
      <xdr:rowOff>21981</xdr:rowOff>
    </xdr:to>
    <xdr:cxnSp macro="">
      <xdr:nvCxnSpPr>
        <xdr:cNvPr id="21" name="Straight Connector 20"/>
        <xdr:cNvCxnSpPr/>
      </xdr:nvCxnSpPr>
      <xdr:spPr>
        <a:xfrm flipH="1">
          <a:off x="8019320" y="15013517"/>
          <a:ext cx="1142672" cy="814"/>
        </a:xfrm>
        <a:prstGeom prst="line">
          <a:avLst/>
        </a:prstGeom>
        <a:ln w="3810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162983</xdr:colOff>
      <xdr:row>76</xdr:row>
      <xdr:rowOff>84667</xdr:rowOff>
    </xdr:from>
    <xdr:to>
      <xdr:col>2</xdr:col>
      <xdr:colOff>571500</xdr:colOff>
      <xdr:row>77</xdr:row>
      <xdr:rowOff>131236</xdr:rowOff>
    </xdr:to>
    <xdr:cxnSp macro="">
      <xdr:nvCxnSpPr>
        <xdr:cNvPr id="22" name="Straight Arrow Connector 21"/>
        <xdr:cNvCxnSpPr/>
      </xdr:nvCxnSpPr>
      <xdr:spPr>
        <a:xfrm flipV="1">
          <a:off x="648758" y="15267517"/>
          <a:ext cx="408517" cy="237069"/>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43962</xdr:colOff>
      <xdr:row>82</xdr:row>
      <xdr:rowOff>29308</xdr:rowOff>
    </xdr:from>
    <xdr:to>
      <xdr:col>3</xdr:col>
      <xdr:colOff>307731</xdr:colOff>
      <xdr:row>82</xdr:row>
      <xdr:rowOff>183173</xdr:rowOff>
    </xdr:to>
    <xdr:cxnSp macro="">
      <xdr:nvCxnSpPr>
        <xdr:cNvPr id="23" name="Straight Arrow Connector 22"/>
        <xdr:cNvCxnSpPr/>
      </xdr:nvCxnSpPr>
      <xdr:spPr>
        <a:xfrm flipV="1">
          <a:off x="1729154" y="19057327"/>
          <a:ext cx="263769" cy="153865"/>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709083</xdr:colOff>
      <xdr:row>75</xdr:row>
      <xdr:rowOff>7327</xdr:rowOff>
    </xdr:from>
    <xdr:to>
      <xdr:col>10</xdr:col>
      <xdr:colOff>267810</xdr:colOff>
      <xdr:row>77</xdr:row>
      <xdr:rowOff>63500</xdr:rowOff>
    </xdr:to>
    <xdr:sp macro="" textlink="">
      <xdr:nvSpPr>
        <xdr:cNvPr id="24" name="Flowchart: Manual Operation 16"/>
        <xdr:cNvSpPr/>
      </xdr:nvSpPr>
      <xdr:spPr>
        <a:xfrm>
          <a:off x="1194858" y="14999677"/>
          <a:ext cx="7169202" cy="4371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463 w 10000"/>
            <a:gd name="connsiteY2" fmla="*/ 10000 h 10000"/>
            <a:gd name="connsiteX3" fmla="*/ 2000 w 10000"/>
            <a:gd name="connsiteY3" fmla="*/ 10000 h 10000"/>
            <a:gd name="connsiteX4" fmla="*/ 0 w 10000"/>
            <a:gd name="connsiteY4" fmla="*/ 0 h 10000"/>
            <a:gd name="connsiteX0" fmla="*/ 0 w 10000"/>
            <a:gd name="connsiteY0" fmla="*/ 0 h 10161"/>
            <a:gd name="connsiteX1" fmla="*/ 10000 w 10000"/>
            <a:gd name="connsiteY1" fmla="*/ 0 h 10161"/>
            <a:gd name="connsiteX2" fmla="*/ 9463 w 10000"/>
            <a:gd name="connsiteY2" fmla="*/ 10000 h 10161"/>
            <a:gd name="connsiteX3" fmla="*/ 513 w 10000"/>
            <a:gd name="connsiteY3" fmla="*/ 10161 h 10161"/>
            <a:gd name="connsiteX4" fmla="*/ 0 w 10000"/>
            <a:gd name="connsiteY4" fmla="*/ 0 h 10161"/>
            <a:gd name="connsiteX0" fmla="*/ 0 w 10000"/>
            <a:gd name="connsiteY0" fmla="*/ 0 h 10161"/>
            <a:gd name="connsiteX1" fmla="*/ 10000 w 10000"/>
            <a:gd name="connsiteY1" fmla="*/ 0 h 10161"/>
            <a:gd name="connsiteX2" fmla="*/ 9499 w 10000"/>
            <a:gd name="connsiteY2" fmla="*/ 10000 h 10161"/>
            <a:gd name="connsiteX3" fmla="*/ 513 w 10000"/>
            <a:gd name="connsiteY3" fmla="*/ 10161 h 10161"/>
            <a:gd name="connsiteX4" fmla="*/ 0 w 10000"/>
            <a:gd name="connsiteY4" fmla="*/ 0 h 10161"/>
            <a:gd name="connsiteX0" fmla="*/ 0 w 10000"/>
            <a:gd name="connsiteY0" fmla="*/ 0 h 10161"/>
            <a:gd name="connsiteX1" fmla="*/ 10000 w 10000"/>
            <a:gd name="connsiteY1" fmla="*/ 0 h 10161"/>
            <a:gd name="connsiteX2" fmla="*/ 9499 w 10000"/>
            <a:gd name="connsiteY2" fmla="*/ 10000 h 10161"/>
            <a:gd name="connsiteX3" fmla="*/ 465 w 10000"/>
            <a:gd name="connsiteY3" fmla="*/ 10161 h 10161"/>
            <a:gd name="connsiteX4" fmla="*/ 0 w 10000"/>
            <a:gd name="connsiteY4" fmla="*/ 0 h 10161"/>
            <a:gd name="connsiteX0" fmla="*/ 0 w 9960"/>
            <a:gd name="connsiteY0" fmla="*/ 0 h 10161"/>
            <a:gd name="connsiteX1" fmla="*/ 9960 w 9960"/>
            <a:gd name="connsiteY1" fmla="*/ 0 h 10161"/>
            <a:gd name="connsiteX2" fmla="*/ 9499 w 9960"/>
            <a:gd name="connsiteY2" fmla="*/ 10000 h 10161"/>
            <a:gd name="connsiteX3" fmla="*/ 465 w 9960"/>
            <a:gd name="connsiteY3" fmla="*/ 10161 h 10161"/>
            <a:gd name="connsiteX4" fmla="*/ 0 w 9960"/>
            <a:gd name="connsiteY4" fmla="*/ 0 h 10161"/>
            <a:gd name="connsiteX0" fmla="*/ 0 w 10000"/>
            <a:gd name="connsiteY0" fmla="*/ 0 h 10000"/>
            <a:gd name="connsiteX1" fmla="*/ 10000 w 10000"/>
            <a:gd name="connsiteY1" fmla="*/ 0 h 10000"/>
            <a:gd name="connsiteX2" fmla="*/ 9596 w 10000"/>
            <a:gd name="connsiteY2" fmla="*/ 9600 h 10000"/>
            <a:gd name="connsiteX3" fmla="*/ 467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596 w 10000"/>
            <a:gd name="connsiteY2" fmla="*/ 9600 h 10000"/>
            <a:gd name="connsiteX3" fmla="*/ 401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596 w 10000"/>
            <a:gd name="connsiteY2" fmla="*/ 9600 h 10000"/>
            <a:gd name="connsiteX3" fmla="*/ 401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596 w 10000"/>
            <a:gd name="connsiteY2" fmla="*/ 9600 h 10000"/>
            <a:gd name="connsiteX3" fmla="*/ 401 w 10000"/>
            <a:gd name="connsiteY3" fmla="*/ 10000 h 10000"/>
            <a:gd name="connsiteX4" fmla="*/ 0 w 10000"/>
            <a:gd name="connsiteY4" fmla="*/ 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0"/>
              </a:moveTo>
              <a:lnTo>
                <a:pt x="10000" y="0"/>
              </a:lnTo>
              <a:cubicBezTo>
                <a:pt x="9845" y="3280"/>
                <a:pt x="9751" y="6319"/>
                <a:pt x="9596" y="9600"/>
              </a:cubicBezTo>
              <a:lnTo>
                <a:pt x="401" y="10000"/>
              </a:lnTo>
              <a:cubicBezTo>
                <a:pt x="223" y="5941"/>
                <a:pt x="156" y="3333"/>
                <a:pt x="0" y="0"/>
              </a:cubicBezTo>
              <a:close/>
            </a:path>
          </a:pathLst>
        </a:cu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400" b="1">
              <a:solidFill>
                <a:schemeClr val="accent1">
                  <a:lumMod val="75000"/>
                </a:schemeClr>
              </a:solidFill>
              <a:latin typeface="Arial" pitchFamily="34" charset="0"/>
              <a:cs typeface="Arial" pitchFamily="34" charset="0"/>
            </a:rPr>
            <a:t>Freeboard</a:t>
          </a:r>
          <a:endParaRPr lang="en-NZ" sz="1050" b="1">
            <a:solidFill>
              <a:schemeClr val="accent1">
                <a:lumMod val="75000"/>
              </a:schemeClr>
            </a:solidFill>
            <a:latin typeface="Arial" pitchFamily="34" charset="0"/>
            <a:cs typeface="Arial" pitchFamily="34" charset="0"/>
          </a:endParaRPr>
        </a:p>
      </xdr:txBody>
    </xdr:sp>
    <xdr:clientData/>
  </xdr:twoCellAnchor>
  <xdr:twoCellAnchor>
    <xdr:from>
      <xdr:col>9</xdr:col>
      <xdr:colOff>560918</xdr:colOff>
      <xdr:row>77</xdr:row>
      <xdr:rowOff>65943</xdr:rowOff>
    </xdr:from>
    <xdr:to>
      <xdr:col>10</xdr:col>
      <xdr:colOff>65942</xdr:colOff>
      <xdr:row>79</xdr:row>
      <xdr:rowOff>31750</xdr:rowOff>
    </xdr:to>
    <xdr:cxnSp macro="">
      <xdr:nvCxnSpPr>
        <xdr:cNvPr id="25" name="Straight Arrow Connector 24"/>
        <xdr:cNvCxnSpPr/>
      </xdr:nvCxnSpPr>
      <xdr:spPr>
        <a:xfrm flipH="1">
          <a:off x="7953783" y="17848385"/>
          <a:ext cx="318313" cy="55928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358997</xdr:colOff>
      <xdr:row>86</xdr:row>
      <xdr:rowOff>180975</xdr:rowOff>
    </xdr:from>
    <xdr:to>
      <xdr:col>8</xdr:col>
      <xdr:colOff>403053</xdr:colOff>
      <xdr:row>88</xdr:row>
      <xdr:rowOff>264582</xdr:rowOff>
    </xdr:to>
    <xdr:sp macro="" textlink="">
      <xdr:nvSpPr>
        <xdr:cNvPr id="26" name="Flowchart: Manual Operation 17"/>
        <xdr:cNvSpPr/>
      </xdr:nvSpPr>
      <xdr:spPr>
        <a:xfrm>
          <a:off x="2857478" y="20264071"/>
          <a:ext cx="3898017" cy="64045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8000 w 10000"/>
            <a:gd name="connsiteY2" fmla="*/ 10000 h 10000"/>
            <a:gd name="connsiteX3" fmla="*/ 767 w 10000"/>
            <a:gd name="connsiteY3" fmla="*/ 10000 h 10000"/>
            <a:gd name="connsiteX4" fmla="*/ 0 w 10000"/>
            <a:gd name="connsiteY4" fmla="*/ 0 h 10000"/>
            <a:gd name="connsiteX0" fmla="*/ 0 w 10000"/>
            <a:gd name="connsiteY0" fmla="*/ 0 h 10408"/>
            <a:gd name="connsiteX1" fmla="*/ 10000 w 10000"/>
            <a:gd name="connsiteY1" fmla="*/ 0 h 10408"/>
            <a:gd name="connsiteX2" fmla="*/ 9187 w 10000"/>
            <a:gd name="connsiteY2" fmla="*/ 10408 h 10408"/>
            <a:gd name="connsiteX3" fmla="*/ 767 w 10000"/>
            <a:gd name="connsiteY3" fmla="*/ 10000 h 10408"/>
            <a:gd name="connsiteX4" fmla="*/ 0 w 10000"/>
            <a:gd name="connsiteY4" fmla="*/ 0 h 10408"/>
            <a:gd name="connsiteX0" fmla="*/ 0 w 10000"/>
            <a:gd name="connsiteY0" fmla="*/ 0 h 10408"/>
            <a:gd name="connsiteX1" fmla="*/ 10000 w 10000"/>
            <a:gd name="connsiteY1" fmla="*/ 0 h 10408"/>
            <a:gd name="connsiteX2" fmla="*/ 9187 w 10000"/>
            <a:gd name="connsiteY2" fmla="*/ 10408 h 10408"/>
            <a:gd name="connsiteX3" fmla="*/ 891 w 10000"/>
            <a:gd name="connsiteY3" fmla="*/ 10183 h 10408"/>
            <a:gd name="connsiteX4" fmla="*/ 0 w 10000"/>
            <a:gd name="connsiteY4" fmla="*/ 0 h 10408"/>
            <a:gd name="connsiteX0" fmla="*/ 0 w 10000"/>
            <a:gd name="connsiteY0" fmla="*/ 0 h 10408"/>
            <a:gd name="connsiteX1" fmla="*/ 10000 w 10000"/>
            <a:gd name="connsiteY1" fmla="*/ 0 h 10408"/>
            <a:gd name="connsiteX2" fmla="*/ 9113 w 10000"/>
            <a:gd name="connsiteY2" fmla="*/ 10408 h 10408"/>
            <a:gd name="connsiteX3" fmla="*/ 891 w 10000"/>
            <a:gd name="connsiteY3" fmla="*/ 10183 h 10408"/>
            <a:gd name="connsiteX4" fmla="*/ 0 w 10000"/>
            <a:gd name="connsiteY4" fmla="*/ 0 h 10408"/>
            <a:gd name="connsiteX0" fmla="*/ 0 w 10000"/>
            <a:gd name="connsiteY0" fmla="*/ 0 h 10408"/>
            <a:gd name="connsiteX1" fmla="*/ 10000 w 10000"/>
            <a:gd name="connsiteY1" fmla="*/ 0 h 10408"/>
            <a:gd name="connsiteX2" fmla="*/ 9039 w 10000"/>
            <a:gd name="connsiteY2" fmla="*/ 10408 h 10408"/>
            <a:gd name="connsiteX3" fmla="*/ 891 w 10000"/>
            <a:gd name="connsiteY3" fmla="*/ 10183 h 10408"/>
            <a:gd name="connsiteX4" fmla="*/ 0 w 10000"/>
            <a:gd name="connsiteY4" fmla="*/ 0 h 10408"/>
            <a:gd name="connsiteX0" fmla="*/ 0 w 10000"/>
            <a:gd name="connsiteY0" fmla="*/ 0 h 10408"/>
            <a:gd name="connsiteX1" fmla="*/ 10000 w 10000"/>
            <a:gd name="connsiteY1" fmla="*/ 0 h 10408"/>
            <a:gd name="connsiteX2" fmla="*/ 9039 w 10000"/>
            <a:gd name="connsiteY2" fmla="*/ 10408 h 10408"/>
            <a:gd name="connsiteX3" fmla="*/ 809 w 10000"/>
            <a:gd name="connsiteY3" fmla="*/ 10183 h 10408"/>
            <a:gd name="connsiteX4" fmla="*/ 0 w 10000"/>
            <a:gd name="connsiteY4" fmla="*/ 0 h 10408"/>
            <a:gd name="connsiteX0" fmla="*/ 0 w 9863"/>
            <a:gd name="connsiteY0" fmla="*/ 0 h 10408"/>
            <a:gd name="connsiteX1" fmla="*/ 9863 w 9863"/>
            <a:gd name="connsiteY1" fmla="*/ 102 h 10408"/>
            <a:gd name="connsiteX2" fmla="*/ 9039 w 9863"/>
            <a:gd name="connsiteY2" fmla="*/ 10408 h 10408"/>
            <a:gd name="connsiteX3" fmla="*/ 809 w 9863"/>
            <a:gd name="connsiteY3" fmla="*/ 10183 h 10408"/>
            <a:gd name="connsiteX4" fmla="*/ 0 w 9863"/>
            <a:gd name="connsiteY4" fmla="*/ 0 h 10408"/>
            <a:gd name="connsiteX0" fmla="*/ 0 w 9986"/>
            <a:gd name="connsiteY0" fmla="*/ 0 h 10000"/>
            <a:gd name="connsiteX1" fmla="*/ 9986 w 9986"/>
            <a:gd name="connsiteY1" fmla="*/ 196 h 10000"/>
            <a:gd name="connsiteX2" fmla="*/ 9165 w 9986"/>
            <a:gd name="connsiteY2" fmla="*/ 10000 h 10000"/>
            <a:gd name="connsiteX3" fmla="*/ 820 w 9986"/>
            <a:gd name="connsiteY3" fmla="*/ 9784 h 10000"/>
            <a:gd name="connsiteX4" fmla="*/ 0 w 9986"/>
            <a:gd name="connsiteY4" fmla="*/ 0 h 10000"/>
            <a:gd name="connsiteX0" fmla="*/ 0 w 10057"/>
            <a:gd name="connsiteY0" fmla="*/ 0 h 10000"/>
            <a:gd name="connsiteX1" fmla="*/ 10057 w 10057"/>
            <a:gd name="connsiteY1" fmla="*/ 196 h 10000"/>
            <a:gd name="connsiteX2" fmla="*/ 9178 w 10057"/>
            <a:gd name="connsiteY2" fmla="*/ 10000 h 10000"/>
            <a:gd name="connsiteX3" fmla="*/ 821 w 10057"/>
            <a:gd name="connsiteY3" fmla="*/ 9784 h 10000"/>
            <a:gd name="connsiteX4" fmla="*/ 0 w 10057"/>
            <a:gd name="connsiteY4" fmla="*/ 0 h 10000"/>
            <a:gd name="connsiteX0" fmla="*/ 0 w 10076"/>
            <a:gd name="connsiteY0" fmla="*/ 0 h 10000"/>
            <a:gd name="connsiteX1" fmla="*/ 10076 w 10076"/>
            <a:gd name="connsiteY1" fmla="*/ 196 h 10000"/>
            <a:gd name="connsiteX2" fmla="*/ 9197 w 10076"/>
            <a:gd name="connsiteY2" fmla="*/ 10000 h 10000"/>
            <a:gd name="connsiteX3" fmla="*/ 840 w 10076"/>
            <a:gd name="connsiteY3" fmla="*/ 9784 h 10000"/>
            <a:gd name="connsiteX4" fmla="*/ 0 w 10076"/>
            <a:gd name="connsiteY4" fmla="*/ 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76" h="10000">
              <a:moveTo>
                <a:pt x="0" y="0"/>
              </a:moveTo>
              <a:lnTo>
                <a:pt x="10076" y="196"/>
              </a:lnTo>
              <a:cubicBezTo>
                <a:pt x="9776" y="3529"/>
                <a:pt x="9497" y="6667"/>
                <a:pt x="9197" y="10000"/>
              </a:cubicBezTo>
              <a:cubicBezTo>
                <a:pt x="6347" y="9869"/>
                <a:pt x="3690" y="9914"/>
                <a:pt x="840" y="9784"/>
              </a:cubicBezTo>
              <a:cubicBezTo>
                <a:pt x="581" y="6581"/>
                <a:pt x="260" y="3202"/>
                <a:pt x="0" y="0"/>
              </a:cubicBezTo>
              <a:close/>
            </a:path>
          </a:pathLst>
        </a:custGeom>
        <a:solidFill>
          <a:schemeClr val="bg2">
            <a:lumMod val="90000"/>
          </a:schemeClr>
        </a:solidFill>
        <a:ln>
          <a:solidFill>
            <a:schemeClr val="bg2">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NZ" sz="1400" b="1">
              <a:solidFill>
                <a:schemeClr val="bg2">
                  <a:lumMod val="50000"/>
                </a:schemeClr>
              </a:solidFill>
              <a:latin typeface="Arial" pitchFamily="34" charset="0"/>
              <a:cs typeface="Arial" pitchFamily="34" charset="0"/>
            </a:rPr>
            <a:t>Unpumpable/Sludge Area</a:t>
          </a:r>
          <a:endParaRPr lang="en-NZ" sz="1100" b="1">
            <a:solidFill>
              <a:schemeClr val="bg2">
                <a:lumMod val="50000"/>
              </a:schemeClr>
            </a:solidFill>
            <a:latin typeface="Arial" pitchFamily="34" charset="0"/>
            <a:cs typeface="Arial" pitchFamily="34" charset="0"/>
          </a:endParaRPr>
        </a:p>
      </xdr:txBody>
    </xdr:sp>
    <xdr:clientData/>
  </xdr:twoCellAnchor>
  <xdr:twoCellAnchor>
    <xdr:from>
      <xdr:col>9</xdr:col>
      <xdr:colOff>212481</xdr:colOff>
      <xdr:row>79</xdr:row>
      <xdr:rowOff>37042</xdr:rowOff>
    </xdr:from>
    <xdr:to>
      <xdr:col>9</xdr:col>
      <xdr:colOff>566208</xdr:colOff>
      <xdr:row>81</xdr:row>
      <xdr:rowOff>161193</xdr:rowOff>
    </xdr:to>
    <xdr:cxnSp macro="">
      <xdr:nvCxnSpPr>
        <xdr:cNvPr id="27" name="Straight Arrow Connector 26"/>
        <xdr:cNvCxnSpPr/>
      </xdr:nvCxnSpPr>
      <xdr:spPr>
        <a:xfrm flipH="1">
          <a:off x="7605346" y="18412965"/>
          <a:ext cx="353727" cy="57842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417635</xdr:colOff>
      <xdr:row>80</xdr:row>
      <xdr:rowOff>153865</xdr:rowOff>
    </xdr:from>
    <xdr:to>
      <xdr:col>9</xdr:col>
      <xdr:colOff>754673</xdr:colOff>
      <xdr:row>80</xdr:row>
      <xdr:rowOff>249116</xdr:rowOff>
    </xdr:to>
    <xdr:cxnSp macro="">
      <xdr:nvCxnSpPr>
        <xdr:cNvPr id="28" name="Straight Arrow Connector 27"/>
        <xdr:cNvCxnSpPr/>
      </xdr:nvCxnSpPr>
      <xdr:spPr>
        <a:xfrm flipH="1" flipV="1">
          <a:off x="7810500" y="18727615"/>
          <a:ext cx="337038" cy="95251"/>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740020</xdr:colOff>
      <xdr:row>85</xdr:row>
      <xdr:rowOff>329712</xdr:rowOff>
    </xdr:from>
    <xdr:to>
      <xdr:col>9</xdr:col>
      <xdr:colOff>750359</xdr:colOff>
      <xdr:row>87</xdr:row>
      <xdr:rowOff>10584</xdr:rowOff>
    </xdr:to>
    <xdr:cxnSp macro="">
      <xdr:nvCxnSpPr>
        <xdr:cNvPr id="29" name="Straight Arrow Connector 28"/>
        <xdr:cNvCxnSpPr/>
      </xdr:nvCxnSpPr>
      <xdr:spPr>
        <a:xfrm flipH="1" flipV="1">
          <a:off x="7092462" y="20039135"/>
          <a:ext cx="1050762" cy="391584"/>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75</xdr:row>
      <xdr:rowOff>28575</xdr:rowOff>
    </xdr:from>
    <xdr:to>
      <xdr:col>4</xdr:col>
      <xdr:colOff>613834</xdr:colOff>
      <xdr:row>88</xdr:row>
      <xdr:rowOff>254000</xdr:rowOff>
    </xdr:to>
    <xdr:cxnSp macro="">
      <xdr:nvCxnSpPr>
        <xdr:cNvPr id="30" name="Straight Arrow Connector 29"/>
        <xdr:cNvCxnSpPr/>
      </xdr:nvCxnSpPr>
      <xdr:spPr>
        <a:xfrm>
          <a:off x="1095375" y="15020925"/>
          <a:ext cx="1956859" cy="325437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26459</xdr:colOff>
      <xdr:row>86</xdr:row>
      <xdr:rowOff>63500</xdr:rowOff>
    </xdr:from>
    <xdr:to>
      <xdr:col>4</xdr:col>
      <xdr:colOff>251884</xdr:colOff>
      <xdr:row>87</xdr:row>
      <xdr:rowOff>255058</xdr:rowOff>
    </xdr:to>
    <xdr:cxnSp macro="">
      <xdr:nvCxnSpPr>
        <xdr:cNvPr id="31" name="Straight Arrow Connector 30"/>
        <xdr:cNvCxnSpPr/>
      </xdr:nvCxnSpPr>
      <xdr:spPr>
        <a:xfrm>
          <a:off x="1655234" y="17627600"/>
          <a:ext cx="1035050" cy="382058"/>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109904</xdr:colOff>
      <xdr:row>86</xdr:row>
      <xdr:rowOff>219807</xdr:rowOff>
    </xdr:from>
    <xdr:to>
      <xdr:col>4</xdr:col>
      <xdr:colOff>454269</xdr:colOff>
      <xdr:row>88</xdr:row>
      <xdr:rowOff>263769</xdr:rowOff>
    </xdr:to>
    <xdr:cxnSp macro="">
      <xdr:nvCxnSpPr>
        <xdr:cNvPr id="32" name="Straight Arrow Connector 31"/>
        <xdr:cNvCxnSpPr/>
      </xdr:nvCxnSpPr>
      <xdr:spPr>
        <a:xfrm>
          <a:off x="2608385" y="20346865"/>
          <a:ext cx="344365" cy="60080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51290</xdr:colOff>
      <xdr:row>83</xdr:row>
      <xdr:rowOff>153867</xdr:rowOff>
    </xdr:from>
    <xdr:to>
      <xdr:col>9</xdr:col>
      <xdr:colOff>740020</xdr:colOff>
      <xdr:row>84</xdr:row>
      <xdr:rowOff>7327</xdr:rowOff>
    </xdr:to>
    <xdr:cxnSp macro="">
      <xdr:nvCxnSpPr>
        <xdr:cNvPr id="33" name="Straight Arrow Connector 32"/>
        <xdr:cNvCxnSpPr/>
      </xdr:nvCxnSpPr>
      <xdr:spPr>
        <a:xfrm flipH="1" flipV="1">
          <a:off x="7444155" y="19372386"/>
          <a:ext cx="688730" cy="117229"/>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746125</xdr:colOff>
      <xdr:row>78</xdr:row>
      <xdr:rowOff>179916</xdr:rowOff>
    </xdr:from>
    <xdr:to>
      <xdr:col>10</xdr:col>
      <xdr:colOff>141816</xdr:colOff>
      <xdr:row>78</xdr:row>
      <xdr:rowOff>206375</xdr:rowOff>
    </xdr:to>
    <xdr:cxnSp macro="">
      <xdr:nvCxnSpPr>
        <xdr:cNvPr id="34" name="Straight Arrow Connector 33"/>
        <xdr:cNvCxnSpPr/>
      </xdr:nvCxnSpPr>
      <xdr:spPr>
        <a:xfrm flipH="1" flipV="1">
          <a:off x="8032750" y="15762816"/>
          <a:ext cx="205316" cy="26459"/>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490009</xdr:colOff>
      <xdr:row>75</xdr:row>
      <xdr:rowOff>34395</xdr:rowOff>
    </xdr:from>
    <xdr:to>
      <xdr:col>2</xdr:col>
      <xdr:colOff>730251</xdr:colOff>
      <xdr:row>77</xdr:row>
      <xdr:rowOff>84666</xdr:rowOff>
    </xdr:to>
    <xdr:cxnSp macro="">
      <xdr:nvCxnSpPr>
        <xdr:cNvPr id="35" name="Straight Arrow Connector 34"/>
        <xdr:cNvCxnSpPr/>
      </xdr:nvCxnSpPr>
      <xdr:spPr>
        <a:xfrm>
          <a:off x="975784" y="15026745"/>
          <a:ext cx="240242" cy="43127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483577</xdr:colOff>
      <xdr:row>84</xdr:row>
      <xdr:rowOff>197622</xdr:rowOff>
    </xdr:from>
    <xdr:to>
      <xdr:col>8</xdr:col>
      <xdr:colOff>867347</xdr:colOff>
      <xdr:row>86</xdr:row>
      <xdr:rowOff>219807</xdr:rowOff>
    </xdr:to>
    <xdr:cxnSp macro="">
      <xdr:nvCxnSpPr>
        <xdr:cNvPr id="36" name="Straight Arrow Connector 35"/>
        <xdr:cNvCxnSpPr/>
      </xdr:nvCxnSpPr>
      <xdr:spPr>
        <a:xfrm flipH="1">
          <a:off x="6836019" y="19679910"/>
          <a:ext cx="383770" cy="66695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864577</xdr:colOff>
      <xdr:row>81</xdr:row>
      <xdr:rowOff>168520</xdr:rowOff>
    </xdr:from>
    <xdr:to>
      <xdr:col>9</xdr:col>
      <xdr:colOff>212482</xdr:colOff>
      <xdr:row>84</xdr:row>
      <xdr:rowOff>205154</xdr:rowOff>
    </xdr:to>
    <xdr:cxnSp macro="">
      <xdr:nvCxnSpPr>
        <xdr:cNvPr id="37" name="Straight Arrow Connector 36"/>
        <xdr:cNvCxnSpPr/>
      </xdr:nvCxnSpPr>
      <xdr:spPr>
        <a:xfrm flipH="1">
          <a:off x="7217019" y="18998712"/>
          <a:ext cx="388328" cy="68873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680205</xdr:colOff>
      <xdr:row>91</xdr:row>
      <xdr:rowOff>200825</xdr:rowOff>
    </xdr:from>
    <xdr:to>
      <xdr:col>6</xdr:col>
      <xdr:colOff>688731</xdr:colOff>
      <xdr:row>97</xdr:row>
      <xdr:rowOff>197826</xdr:rowOff>
    </xdr:to>
    <xdr:cxnSp macro="">
      <xdr:nvCxnSpPr>
        <xdr:cNvPr id="64" name="Straight Arrow Connector 63"/>
        <xdr:cNvCxnSpPr/>
      </xdr:nvCxnSpPr>
      <xdr:spPr>
        <a:xfrm>
          <a:off x="4951801" y="21734652"/>
          <a:ext cx="8526" cy="1271886"/>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91</xdr:row>
      <xdr:rowOff>200025</xdr:rowOff>
    </xdr:from>
    <xdr:to>
      <xdr:col>6</xdr:col>
      <xdr:colOff>505558</xdr:colOff>
      <xdr:row>99</xdr:row>
      <xdr:rowOff>205154</xdr:rowOff>
    </xdr:to>
    <xdr:cxnSp macro="">
      <xdr:nvCxnSpPr>
        <xdr:cNvPr id="66" name="Straight Arrow Connector 65"/>
        <xdr:cNvCxnSpPr/>
      </xdr:nvCxnSpPr>
      <xdr:spPr>
        <a:xfrm>
          <a:off x="4766896" y="21733852"/>
          <a:ext cx="10258" cy="170497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615462</xdr:colOff>
      <xdr:row>98</xdr:row>
      <xdr:rowOff>205154</xdr:rowOff>
    </xdr:from>
    <xdr:to>
      <xdr:col>6</xdr:col>
      <xdr:colOff>1025771</xdr:colOff>
      <xdr:row>98</xdr:row>
      <xdr:rowOff>205154</xdr:rowOff>
    </xdr:to>
    <xdr:cxnSp macro="">
      <xdr:nvCxnSpPr>
        <xdr:cNvPr id="67" name="Straight Arrow Connector 66"/>
        <xdr:cNvCxnSpPr/>
      </xdr:nvCxnSpPr>
      <xdr:spPr>
        <a:xfrm flipH="1">
          <a:off x="4887058" y="23226346"/>
          <a:ext cx="410309" cy="0"/>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247651</xdr:colOff>
      <xdr:row>103</xdr:row>
      <xdr:rowOff>43962</xdr:rowOff>
    </xdr:from>
    <xdr:to>
      <xdr:col>6</xdr:col>
      <xdr:colOff>1062404</xdr:colOff>
      <xdr:row>103</xdr:row>
      <xdr:rowOff>45029</xdr:rowOff>
    </xdr:to>
    <xdr:cxnSp macro="">
      <xdr:nvCxnSpPr>
        <xdr:cNvPr id="68" name="Straight Arrow Connector 67"/>
        <xdr:cNvCxnSpPr/>
      </xdr:nvCxnSpPr>
      <xdr:spPr>
        <a:xfrm flipH="1">
          <a:off x="4519247" y="24127558"/>
          <a:ext cx="814753" cy="1067"/>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860181</xdr:colOff>
      <xdr:row>91</xdr:row>
      <xdr:rowOff>195629</xdr:rowOff>
    </xdr:from>
    <xdr:to>
      <xdr:col>6</xdr:col>
      <xdr:colOff>871904</xdr:colOff>
      <xdr:row>96</xdr:row>
      <xdr:rowOff>7327</xdr:rowOff>
    </xdr:to>
    <xdr:cxnSp macro="">
      <xdr:nvCxnSpPr>
        <xdr:cNvPr id="69" name="Straight Arrow Connector 68"/>
        <xdr:cNvCxnSpPr/>
      </xdr:nvCxnSpPr>
      <xdr:spPr>
        <a:xfrm>
          <a:off x="5131777" y="21729456"/>
          <a:ext cx="11723" cy="874102"/>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1045634</xdr:colOff>
      <xdr:row>91</xdr:row>
      <xdr:rowOff>201002</xdr:rowOff>
    </xdr:from>
    <xdr:to>
      <xdr:col>6</xdr:col>
      <xdr:colOff>1047750</xdr:colOff>
      <xdr:row>93</xdr:row>
      <xdr:rowOff>205154</xdr:rowOff>
    </xdr:to>
    <xdr:cxnSp macro="">
      <xdr:nvCxnSpPr>
        <xdr:cNvPr id="71" name="Straight Arrow Connector 70"/>
        <xdr:cNvCxnSpPr/>
      </xdr:nvCxnSpPr>
      <xdr:spPr>
        <a:xfrm>
          <a:off x="5317230" y="21734829"/>
          <a:ext cx="2116" cy="42911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417635</xdr:colOff>
      <xdr:row>101</xdr:row>
      <xdr:rowOff>0</xdr:rowOff>
    </xdr:from>
    <xdr:to>
      <xdr:col>7</xdr:col>
      <xdr:colOff>864577</xdr:colOff>
      <xdr:row>101</xdr:row>
      <xdr:rowOff>1</xdr:rowOff>
    </xdr:to>
    <xdr:cxnSp macro="">
      <xdr:nvCxnSpPr>
        <xdr:cNvPr id="72" name="Straight Arrow Connector 71"/>
        <xdr:cNvCxnSpPr/>
      </xdr:nvCxnSpPr>
      <xdr:spPr>
        <a:xfrm flipH="1" flipV="1">
          <a:off x="4689231" y="23658635"/>
          <a:ext cx="1582615" cy="1"/>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92</xdr:row>
      <xdr:rowOff>212480</xdr:rowOff>
    </xdr:from>
    <xdr:to>
      <xdr:col>7</xdr:col>
      <xdr:colOff>820617</xdr:colOff>
      <xdr:row>93</xdr:row>
      <xdr:rowOff>1</xdr:rowOff>
    </xdr:to>
    <xdr:cxnSp macro="">
      <xdr:nvCxnSpPr>
        <xdr:cNvPr id="73" name="Straight Arrow Connector 72"/>
        <xdr:cNvCxnSpPr/>
      </xdr:nvCxnSpPr>
      <xdr:spPr>
        <a:xfrm flipH="1" flipV="1">
          <a:off x="5407269" y="21958788"/>
          <a:ext cx="820617" cy="1"/>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128221</xdr:colOff>
      <xdr:row>92</xdr:row>
      <xdr:rowOff>0</xdr:rowOff>
    </xdr:from>
    <xdr:to>
      <xdr:col>6</xdr:col>
      <xdr:colOff>147271</xdr:colOff>
      <xdr:row>104</xdr:row>
      <xdr:rowOff>0</xdr:rowOff>
    </xdr:to>
    <xdr:cxnSp macro="">
      <xdr:nvCxnSpPr>
        <xdr:cNvPr id="75" name="Straight Arrow Connector 74"/>
        <xdr:cNvCxnSpPr/>
      </xdr:nvCxnSpPr>
      <xdr:spPr>
        <a:xfrm>
          <a:off x="4399817" y="21746308"/>
          <a:ext cx="19050" cy="254976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309997</xdr:colOff>
      <xdr:row>91</xdr:row>
      <xdr:rowOff>202526</xdr:rowOff>
    </xdr:from>
    <xdr:to>
      <xdr:col>6</xdr:col>
      <xdr:colOff>323850</xdr:colOff>
      <xdr:row>102</xdr:row>
      <xdr:rowOff>0</xdr:rowOff>
    </xdr:to>
    <xdr:cxnSp macro="">
      <xdr:nvCxnSpPr>
        <xdr:cNvPr id="76" name="Straight Arrow Connector 75"/>
        <xdr:cNvCxnSpPr/>
      </xdr:nvCxnSpPr>
      <xdr:spPr>
        <a:xfrm>
          <a:off x="4520047" y="28101251"/>
          <a:ext cx="13853" cy="2102524"/>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915866</xdr:colOff>
      <xdr:row>95</xdr:row>
      <xdr:rowOff>1466</xdr:rowOff>
    </xdr:from>
    <xdr:to>
      <xdr:col>6</xdr:col>
      <xdr:colOff>1085850</xdr:colOff>
      <xdr:row>95</xdr:row>
      <xdr:rowOff>7327</xdr:rowOff>
    </xdr:to>
    <xdr:cxnSp macro="">
      <xdr:nvCxnSpPr>
        <xdr:cNvPr id="86" name="Straight Arrow Connector 85"/>
        <xdr:cNvCxnSpPr/>
      </xdr:nvCxnSpPr>
      <xdr:spPr>
        <a:xfrm flipH="1">
          <a:off x="5187462" y="22385216"/>
          <a:ext cx="169984" cy="5861"/>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798635</xdr:colOff>
      <xdr:row>96</xdr:row>
      <xdr:rowOff>205154</xdr:rowOff>
    </xdr:from>
    <xdr:to>
      <xdr:col>7</xdr:col>
      <xdr:colOff>849923</xdr:colOff>
      <xdr:row>96</xdr:row>
      <xdr:rowOff>205155</xdr:rowOff>
    </xdr:to>
    <xdr:cxnSp macro="">
      <xdr:nvCxnSpPr>
        <xdr:cNvPr id="99" name="Straight Arrow Connector 98"/>
        <xdr:cNvCxnSpPr/>
      </xdr:nvCxnSpPr>
      <xdr:spPr>
        <a:xfrm flipH="1" flipV="1">
          <a:off x="5070231" y="22801385"/>
          <a:ext cx="1186961" cy="1"/>
        </a:xfrm>
        <a:prstGeom prst="straightConnector1">
          <a:avLst/>
        </a:prstGeom>
        <a:ln>
          <a:solidFill>
            <a:schemeClr val="tx1">
              <a:lumMod val="95000"/>
              <a:lumOff val="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190500</xdr:colOff>
      <xdr:row>64</xdr:row>
      <xdr:rowOff>123825</xdr:rowOff>
    </xdr:from>
    <xdr:to>
      <xdr:col>2</xdr:col>
      <xdr:colOff>895350</xdr:colOff>
      <xdr:row>64</xdr:row>
      <xdr:rowOff>628650</xdr:rowOff>
    </xdr:to>
    <xdr:pic>
      <xdr:nvPicPr>
        <xdr:cNvPr id="3234" name="Picture 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4325600"/>
          <a:ext cx="1190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64</xdr:row>
      <xdr:rowOff>19050</xdr:rowOff>
    </xdr:from>
    <xdr:to>
      <xdr:col>13</xdr:col>
      <xdr:colOff>0</xdr:colOff>
      <xdr:row>64</xdr:row>
      <xdr:rowOff>466725</xdr:rowOff>
    </xdr:to>
    <xdr:pic>
      <xdr:nvPicPr>
        <xdr:cNvPr id="3235" name="Picture 4" descr="flick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1050" y="14220825"/>
          <a:ext cx="1181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647700</xdr:colOff>
      <xdr:row>72</xdr:row>
      <xdr:rowOff>85725</xdr:rowOff>
    </xdr:from>
    <xdr:to>
      <xdr:col>8</xdr:col>
      <xdr:colOff>628650</xdr:colOff>
      <xdr:row>74</xdr:row>
      <xdr:rowOff>152400</xdr:rowOff>
    </xdr:to>
    <xdr:sp macro="" textlink="">
      <xdr:nvSpPr>
        <xdr:cNvPr id="38" name="TextBox 37"/>
        <xdr:cNvSpPr txBox="1"/>
      </xdr:nvSpPr>
      <xdr:spPr>
        <a:xfrm>
          <a:off x="4095750" y="16716375"/>
          <a:ext cx="2867025" cy="571500"/>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b="1"/>
            <a:t>These measurements are all taken on the angle of the batter.</a:t>
          </a:r>
        </a:p>
      </xdr:txBody>
    </xdr:sp>
    <xdr:clientData/>
  </xdr:twoCellAnchor>
  <xdr:twoCellAnchor>
    <xdr:from>
      <xdr:col>1</xdr:col>
      <xdr:colOff>123824</xdr:colOff>
      <xdr:row>94</xdr:row>
      <xdr:rowOff>28575</xdr:rowOff>
    </xdr:from>
    <xdr:to>
      <xdr:col>2</xdr:col>
      <xdr:colOff>1076324</xdr:colOff>
      <xdr:row>102</xdr:row>
      <xdr:rowOff>0</xdr:rowOff>
    </xdr:to>
    <xdr:sp macro="" textlink="">
      <xdr:nvSpPr>
        <xdr:cNvPr id="83" name="TextBox 82"/>
        <xdr:cNvSpPr txBox="1"/>
      </xdr:nvSpPr>
      <xdr:spPr>
        <a:xfrm>
          <a:off x="466724" y="22155150"/>
          <a:ext cx="1095375" cy="1647825"/>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en-NZ" sz="1100" b="1"/>
            <a:t>Using</a:t>
          </a:r>
          <a:r>
            <a:rPr lang="en-NZ" sz="1100" b="1" baseline="0"/>
            <a:t> these colours for marking will match your DairyNZ Effluent Storage Pond Gauge magnet.</a:t>
          </a:r>
          <a:endParaRPr lang="en-NZ" sz="1100" b="1"/>
        </a:p>
      </xdr:txBody>
    </xdr:sp>
    <xdr:clientData/>
  </xdr:twoCellAnchor>
  <xdr:twoCellAnchor>
    <xdr:from>
      <xdr:col>9</xdr:col>
      <xdr:colOff>200025</xdr:colOff>
      <xdr:row>91</xdr:row>
      <xdr:rowOff>200025</xdr:rowOff>
    </xdr:from>
    <xdr:to>
      <xdr:col>10</xdr:col>
      <xdr:colOff>847725</xdr:colOff>
      <xdr:row>104</xdr:row>
      <xdr:rowOff>0</xdr:rowOff>
    </xdr:to>
    <xdr:sp macro="" textlink="">
      <xdr:nvSpPr>
        <xdr:cNvPr id="87" name="TextBox 86"/>
        <xdr:cNvSpPr txBox="1"/>
      </xdr:nvSpPr>
      <xdr:spPr>
        <a:xfrm>
          <a:off x="7572375" y="21697950"/>
          <a:ext cx="1457325" cy="2524125"/>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en-NZ" sz="1100" b="1"/>
            <a:t>These measurements are all taken from the top edge of the pond or tank. </a:t>
          </a:r>
        </a:p>
        <a:p>
          <a:pPr algn="ctr"/>
          <a:endParaRPr lang="en-NZ" sz="1100" b="1"/>
        </a:p>
        <a:p>
          <a:pPr algn="ctr"/>
          <a:r>
            <a:rPr lang="en-NZ" sz="1100" b="1"/>
            <a:t>Storage is FULL when the red area is covered. Freeboard area is NOT storage.</a:t>
          </a:r>
        </a:p>
        <a:p>
          <a:pPr algn="ctr"/>
          <a:endParaRPr lang="en-NZ" sz="1100" b="1"/>
        </a:p>
        <a:p>
          <a:pPr algn="ctr"/>
          <a:r>
            <a:rPr lang="en-NZ" sz="1100" b="1"/>
            <a:t>Aim to 'Keep</a:t>
          </a:r>
          <a:r>
            <a:rPr lang="en-NZ" sz="1100" b="1" baseline="0"/>
            <a:t> it in the green' but ensure conditions are right for spreading effluent.</a:t>
          </a:r>
          <a:endParaRPr lang="en-NZ"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S116"/>
  <sheetViews>
    <sheetView showGridLines="0" showRowColHeaders="0" tabSelected="1" zoomScaleNormal="100" workbookViewId="0">
      <selection activeCell="H9" sqref="H9:I9"/>
    </sheetView>
  </sheetViews>
  <sheetFormatPr defaultRowHeight="15" x14ac:dyDescent="0.25"/>
  <cols>
    <col min="1" max="1" width="5.140625" customWidth="1"/>
    <col min="2" max="2" width="2.140625" style="49" customWidth="1"/>
    <col min="3" max="3" width="17.85546875" style="49" customWidth="1"/>
    <col min="4" max="4" width="12.140625" style="49" customWidth="1"/>
    <col min="5" max="5" width="14.42578125" style="49" customWidth="1"/>
    <col min="6" max="6" width="12.140625" style="49" customWidth="1"/>
    <col min="7" max="7" width="17" style="49" customWidth="1"/>
    <col min="8" max="8" width="14.140625" style="49" customWidth="1"/>
    <col min="9" max="9" width="15.5703125" style="49" customWidth="1"/>
    <col min="10" max="10" width="12.140625" style="49" customWidth="1"/>
    <col min="11" max="11" width="13.28515625" style="49" customWidth="1"/>
    <col min="12" max="12" width="4.140625" style="49" customWidth="1"/>
    <col min="13" max="13" width="3.5703125" style="49" customWidth="1"/>
  </cols>
  <sheetData>
    <row r="1" spans="1:18" ht="58.5" customHeight="1" x14ac:dyDescent="0.35">
      <c r="A1" s="1"/>
      <c r="B1" s="2"/>
      <c r="C1" s="171" t="s">
        <v>2</v>
      </c>
      <c r="D1" s="172"/>
      <c r="E1" s="172"/>
      <c r="F1" s="172"/>
      <c r="G1" s="172"/>
      <c r="H1" s="172"/>
      <c r="I1" s="172"/>
      <c r="J1" s="172"/>
      <c r="K1" s="172"/>
      <c r="L1" s="3"/>
      <c r="M1" s="2"/>
    </row>
    <row r="2" spans="1:18" s="4" customFormat="1" ht="21.75" customHeight="1" x14ac:dyDescent="0.35">
      <c r="B2" s="5"/>
      <c r="C2" s="6"/>
      <c r="D2" s="7"/>
      <c r="E2" s="7"/>
      <c r="F2" s="7"/>
      <c r="G2" s="7"/>
      <c r="H2" s="7"/>
      <c r="I2" s="7"/>
      <c r="J2" s="7"/>
      <c r="K2" s="7"/>
      <c r="L2" s="7"/>
      <c r="M2" s="5"/>
    </row>
    <row r="3" spans="1:18" ht="15" customHeight="1" x14ac:dyDescent="0.25">
      <c r="B3" s="8"/>
      <c r="C3" s="173" t="s">
        <v>84</v>
      </c>
      <c r="D3" s="173"/>
      <c r="E3" s="173"/>
      <c r="F3" s="173"/>
      <c r="G3" s="173"/>
      <c r="H3" s="173"/>
      <c r="I3" s="173"/>
      <c r="J3" s="173"/>
      <c r="K3" s="173"/>
      <c r="L3" s="9"/>
      <c r="M3" s="8"/>
      <c r="N3" s="4"/>
      <c r="O3" s="4"/>
      <c r="P3" s="4"/>
      <c r="Q3" s="4"/>
      <c r="R3" s="4"/>
    </row>
    <row r="4" spans="1:18" ht="30" x14ac:dyDescent="0.25">
      <c r="B4" s="8"/>
      <c r="C4" s="173"/>
      <c r="D4" s="173"/>
      <c r="E4" s="173"/>
      <c r="F4" s="173"/>
      <c r="G4" s="173"/>
      <c r="H4" s="173"/>
      <c r="I4" s="173"/>
      <c r="J4" s="173"/>
      <c r="K4" s="173"/>
      <c r="L4" s="9"/>
      <c r="M4" s="8"/>
      <c r="N4" s="10"/>
      <c r="O4" s="11"/>
      <c r="P4" s="11"/>
      <c r="Q4" s="11"/>
      <c r="R4" s="4"/>
    </row>
    <row r="5" spans="1:18" x14ac:dyDescent="0.25">
      <c r="B5" s="8"/>
      <c r="C5" s="173"/>
      <c r="D5" s="173"/>
      <c r="E5" s="173"/>
      <c r="F5" s="173"/>
      <c r="G5" s="173"/>
      <c r="H5" s="173"/>
      <c r="I5" s="173"/>
      <c r="J5" s="173"/>
      <c r="K5" s="173"/>
      <c r="L5" s="9"/>
      <c r="M5" s="8"/>
      <c r="N5" s="4"/>
      <c r="O5" s="4"/>
      <c r="P5" s="4"/>
      <c r="Q5" s="4"/>
      <c r="R5" s="4"/>
    </row>
    <row r="6" spans="1:18" x14ac:dyDescent="0.25">
      <c r="B6" s="8"/>
      <c r="C6" s="173"/>
      <c r="D6" s="173"/>
      <c r="E6" s="173"/>
      <c r="F6" s="173"/>
      <c r="G6" s="173"/>
      <c r="H6" s="173"/>
      <c r="I6" s="173"/>
      <c r="J6" s="173"/>
      <c r="K6" s="173"/>
      <c r="L6" s="9"/>
      <c r="M6" s="8"/>
      <c r="N6" s="174"/>
      <c r="O6" s="175"/>
      <c r="P6" s="175"/>
      <c r="Q6" s="4"/>
      <c r="R6" s="4"/>
    </row>
    <row r="7" spans="1:18" ht="21" customHeight="1" x14ac:dyDescent="0.25">
      <c r="B7" s="8"/>
      <c r="C7" s="173"/>
      <c r="D7" s="173"/>
      <c r="E7" s="173"/>
      <c r="F7" s="173"/>
      <c r="G7" s="173"/>
      <c r="H7" s="173"/>
      <c r="I7" s="173"/>
      <c r="J7" s="173"/>
      <c r="K7" s="173"/>
      <c r="L7" s="9"/>
      <c r="M7" s="8"/>
      <c r="N7" s="175"/>
      <c r="O7" s="175"/>
      <c r="P7" s="175"/>
      <c r="Q7" s="4"/>
      <c r="R7" s="4"/>
    </row>
    <row r="8" spans="1:18" x14ac:dyDescent="0.25">
      <c r="B8" s="8"/>
      <c r="C8" s="8"/>
      <c r="D8" s="12"/>
      <c r="E8" s="8"/>
      <c r="F8" s="8"/>
      <c r="G8" s="12"/>
      <c r="H8" s="12"/>
      <c r="I8" s="12"/>
      <c r="J8" s="12"/>
      <c r="K8" s="8"/>
      <c r="L8" s="8"/>
      <c r="M8" s="8"/>
      <c r="N8" s="175"/>
      <c r="O8" s="175"/>
      <c r="P8" s="175"/>
    </row>
    <row r="9" spans="1:18" ht="24" customHeight="1" x14ac:dyDescent="0.25">
      <c r="B9" s="13"/>
      <c r="C9" s="14" t="s">
        <v>3</v>
      </c>
      <c r="D9" s="15" t="s">
        <v>4</v>
      </c>
      <c r="E9" s="15"/>
      <c r="F9" s="16"/>
      <c r="G9" s="16"/>
      <c r="H9" s="176" t="s">
        <v>5</v>
      </c>
      <c r="I9" s="177"/>
      <c r="J9" s="17" t="s">
        <v>5</v>
      </c>
      <c r="K9" s="17" t="s">
        <v>6</v>
      </c>
      <c r="L9" s="17" t="s">
        <v>80</v>
      </c>
      <c r="M9" s="8"/>
      <c r="N9" s="175"/>
      <c r="O9" s="175"/>
      <c r="P9" s="175"/>
    </row>
    <row r="10" spans="1:18" ht="15.75" x14ac:dyDescent="0.25">
      <c r="B10" s="8"/>
      <c r="C10" s="18"/>
      <c r="D10" s="19"/>
      <c r="E10" s="18"/>
      <c r="F10" s="18"/>
      <c r="G10" s="19"/>
      <c r="H10" s="19"/>
      <c r="I10" s="19"/>
      <c r="J10" s="17"/>
      <c r="K10" s="8"/>
      <c r="L10" s="8"/>
      <c r="M10" s="8"/>
    </row>
    <row r="11" spans="1:18" ht="24" customHeight="1" x14ac:dyDescent="0.25">
      <c r="B11" s="13"/>
      <c r="C11" s="14" t="s">
        <v>7</v>
      </c>
      <c r="D11" s="15" t="str">
        <f>IF(H9="Square or Rectangular","Not used for Square or Rectangular option","Select the prefered method for measuring the storage")</f>
        <v>Not used for Square or Rectangular option</v>
      </c>
      <c r="E11" s="15"/>
      <c r="F11" s="16"/>
      <c r="G11" s="16"/>
      <c r="H11" s="176" t="s">
        <v>81</v>
      </c>
      <c r="I11" s="177"/>
      <c r="K11" s="17" t="s">
        <v>81</v>
      </c>
      <c r="L11" s="17" t="s">
        <v>82</v>
      </c>
      <c r="M11" s="8"/>
    </row>
    <row r="12" spans="1:18" ht="15.75" x14ac:dyDescent="0.25">
      <c r="B12" s="8"/>
      <c r="C12" s="18"/>
      <c r="D12" s="19"/>
      <c r="E12" s="18"/>
      <c r="F12" s="18"/>
      <c r="G12" s="19"/>
      <c r="H12" s="19"/>
      <c r="I12" s="19"/>
      <c r="J12" s="17"/>
      <c r="K12" s="8"/>
      <c r="L12" s="8"/>
      <c r="M12" s="8"/>
    </row>
    <row r="13" spans="1:18" ht="24" customHeight="1" x14ac:dyDescent="0.25">
      <c r="B13" s="20"/>
      <c r="C13" s="21" t="s">
        <v>15</v>
      </c>
      <c r="D13" s="22" t="s">
        <v>8</v>
      </c>
      <c r="E13" s="23"/>
      <c r="F13" s="23"/>
      <c r="G13" s="23"/>
      <c r="H13" s="24"/>
      <c r="I13" s="24"/>
      <c r="J13" s="25"/>
      <c r="K13" s="25"/>
      <c r="L13" s="26"/>
      <c r="M13" s="27"/>
    </row>
    <row r="14" spans="1:18" ht="15.75" customHeight="1" x14ac:dyDescent="0.3">
      <c r="B14" s="27"/>
      <c r="C14" s="28"/>
      <c r="D14" s="28"/>
      <c r="E14" s="12"/>
      <c r="F14" s="12"/>
      <c r="G14" s="142" t="str">
        <f>IF(I52="POND TOO SHORT!!","POND TOO SHORT!!",IF(I52="DIAMETER TOO SMALL!!","DIAMETER TOO SMALL!!",""))</f>
        <v/>
      </c>
      <c r="H14" s="12"/>
      <c r="I14" s="142" t="str">
        <f>IF(I51="POND TOO NARROW!!","POND TOO NARROW!!","")</f>
        <v/>
      </c>
      <c r="J14" s="12"/>
      <c r="K14" s="12"/>
      <c r="L14" s="29"/>
      <c r="M14" s="12"/>
    </row>
    <row r="15" spans="1:18" ht="24" customHeight="1" x14ac:dyDescent="0.25">
      <c r="B15" s="27"/>
      <c r="C15" s="12"/>
      <c r="D15" s="12"/>
      <c r="E15" s="30" t="s">
        <v>9</v>
      </c>
      <c r="F15" s="31"/>
      <c r="G15" s="30" t="str">
        <f>IF(H9=J9,"Top Length (m)",IF(H11=L11," Top Diameter (m)",IF(H11=K11,"Top Circumference (m)","")))</f>
        <v>Top Length (m)</v>
      </c>
      <c r="H15" s="31"/>
      <c r="I15" s="30" t="str">
        <f>IF(H9=J9,"Top Width (m)","Not used for Circular or Saucer options")</f>
        <v>Top Width (m)</v>
      </c>
      <c r="J15" s="12"/>
      <c r="K15" s="12"/>
      <c r="L15" s="29"/>
      <c r="M15" s="12"/>
    </row>
    <row r="16" spans="1:18" ht="18" customHeight="1" x14ac:dyDescent="0.25">
      <c r="B16" s="27"/>
      <c r="C16" s="12"/>
      <c r="D16" s="12"/>
      <c r="E16" s="32">
        <v>10</v>
      </c>
      <c r="F16" s="33"/>
      <c r="G16" s="34">
        <v>32</v>
      </c>
      <c r="H16" s="33"/>
      <c r="I16" s="32">
        <v>32</v>
      </c>
      <c r="J16" s="12"/>
      <c r="K16" s="12"/>
      <c r="L16" s="29"/>
      <c r="M16" s="12"/>
    </row>
    <row r="17" spans="2:17" x14ac:dyDescent="0.25">
      <c r="B17" s="27"/>
      <c r="C17" s="12"/>
      <c r="D17" s="12"/>
      <c r="E17" s="12"/>
      <c r="F17" s="12"/>
      <c r="G17" s="12"/>
      <c r="H17" s="12"/>
      <c r="I17" s="12"/>
      <c r="J17" s="12"/>
      <c r="K17" s="12"/>
      <c r="L17" s="29"/>
      <c r="M17" s="12"/>
    </row>
    <row r="18" spans="2:17" ht="22.5" customHeight="1" x14ac:dyDescent="0.25">
      <c r="B18" s="35"/>
      <c r="C18" s="36" t="s">
        <v>10</v>
      </c>
      <c r="D18" s="12"/>
      <c r="E18" s="12"/>
      <c r="F18" s="12"/>
      <c r="G18" s="12"/>
      <c r="H18" s="12"/>
      <c r="I18" s="12"/>
      <c r="J18" s="37"/>
      <c r="K18" s="38"/>
      <c r="L18" s="39"/>
      <c r="M18" s="40"/>
    </row>
    <row r="19" spans="2:17" x14ac:dyDescent="0.25">
      <c r="B19" s="27"/>
      <c r="C19" s="41"/>
      <c r="D19" s="12"/>
      <c r="E19" s="12"/>
      <c r="F19" s="12"/>
      <c r="G19" s="12"/>
      <c r="H19" s="12"/>
      <c r="I19" s="12"/>
      <c r="J19" s="37"/>
      <c r="K19" s="37"/>
      <c r="L19" s="42"/>
      <c r="M19" s="27"/>
    </row>
    <row r="20" spans="2:17" x14ac:dyDescent="0.25">
      <c r="B20" s="27"/>
      <c r="C20" s="12"/>
      <c r="D20" s="12"/>
      <c r="E20" s="12"/>
      <c r="F20" s="12"/>
      <c r="G20" s="12"/>
      <c r="H20" s="12"/>
      <c r="I20" s="12"/>
      <c r="J20" s="12"/>
      <c r="K20" s="12"/>
      <c r="L20" s="29"/>
      <c r="M20" s="27"/>
    </row>
    <row r="21" spans="2:17" x14ac:dyDescent="0.25">
      <c r="B21" s="27"/>
      <c r="C21" s="12"/>
      <c r="D21" s="12"/>
      <c r="E21" s="12"/>
      <c r="F21" s="12"/>
      <c r="G21" s="12"/>
      <c r="H21" s="12"/>
      <c r="I21" s="12"/>
      <c r="J21" s="12"/>
      <c r="K21" s="12"/>
      <c r="L21" s="29"/>
      <c r="M21" s="27"/>
    </row>
    <row r="22" spans="2:17" x14ac:dyDescent="0.25">
      <c r="B22" s="27"/>
      <c r="C22" s="43" t="s">
        <v>11</v>
      </c>
      <c r="D22" s="12"/>
      <c r="E22" s="12"/>
      <c r="F22" s="12"/>
      <c r="G22" s="12"/>
      <c r="H22" s="12"/>
      <c r="I22" s="12"/>
      <c r="J22" s="12"/>
      <c r="K22" s="178" t="s">
        <v>12</v>
      </c>
      <c r="L22" s="44"/>
      <c r="M22" s="12"/>
    </row>
    <row r="23" spans="2:17" x14ac:dyDescent="0.25">
      <c r="B23" s="27"/>
      <c r="C23" s="45" t="s">
        <v>13</v>
      </c>
      <c r="D23" s="12"/>
      <c r="E23" s="12"/>
      <c r="F23" s="12"/>
      <c r="G23" s="12"/>
      <c r="H23" s="12"/>
      <c r="I23" s="12"/>
      <c r="J23" s="12"/>
      <c r="K23" s="179"/>
      <c r="L23" s="44"/>
      <c r="M23" s="27"/>
    </row>
    <row r="24" spans="2:17" ht="20.25" customHeight="1" x14ac:dyDescent="0.25">
      <c r="B24" s="27"/>
      <c r="C24" s="32">
        <v>2</v>
      </c>
      <c r="D24" s="12"/>
      <c r="E24" s="12"/>
      <c r="F24" s="12"/>
      <c r="G24" s="12"/>
      <c r="H24" s="12"/>
      <c r="I24" s="12"/>
      <c r="J24" s="12"/>
      <c r="K24" s="34">
        <v>0.5</v>
      </c>
      <c r="L24" s="46"/>
      <c r="M24" s="27"/>
    </row>
    <row r="25" spans="2:17" x14ac:dyDescent="0.25">
      <c r="B25" s="27"/>
      <c r="C25" s="33"/>
      <c r="D25" s="12"/>
      <c r="E25" s="12"/>
      <c r="F25" s="12"/>
      <c r="G25" s="12"/>
      <c r="H25" s="12"/>
      <c r="I25" s="12"/>
      <c r="J25" s="12"/>
      <c r="K25" s="12"/>
      <c r="L25" s="47"/>
      <c r="M25" s="27"/>
    </row>
    <row r="26" spans="2:17" ht="15" customHeight="1" x14ac:dyDescent="0.25">
      <c r="B26" s="27"/>
      <c r="C26" s="142" t="str">
        <f>IF(H9="Saucer (Cone)","",IF(I52="POND TOO SHORT!!","POND TOO SHALLOW!!",IF(I52="DIAMETER TOO SMALL!!","POND TOO SHALLOW!!",IF(I51="POND TOO NARROW!!","POND TOO SHALLOW!!",IF(C28&lt;(K24+K30),"POND TOO SHALLOW!!","")))))</f>
        <v/>
      </c>
      <c r="D26" s="12"/>
      <c r="E26" s="12"/>
      <c r="F26" s="12"/>
      <c r="G26" s="12"/>
      <c r="H26" s="12"/>
      <c r="I26" s="12"/>
      <c r="J26" s="12"/>
      <c r="K26" s="12"/>
      <c r="L26" s="47"/>
      <c r="M26" s="27"/>
      <c r="Q26" s="48"/>
    </row>
    <row r="27" spans="2:17" ht="18" customHeight="1" x14ac:dyDescent="0.25">
      <c r="B27" s="27"/>
      <c r="C27" s="30" t="str">
        <f>IF(H9="Saucer (Cone)","Not used for Saucer","Total Depth (m)")</f>
        <v>Total Depth (m)</v>
      </c>
      <c r="D27" s="12"/>
      <c r="E27" s="12"/>
      <c r="F27" s="12"/>
      <c r="G27" s="12"/>
      <c r="H27" s="12"/>
      <c r="I27" s="12"/>
      <c r="J27" s="12"/>
      <c r="K27" s="12"/>
      <c r="L27" s="47"/>
      <c r="M27" s="27"/>
      <c r="Q27" s="48"/>
    </row>
    <row r="28" spans="2:17" ht="26.25" customHeight="1" x14ac:dyDescent="0.25">
      <c r="B28" s="27"/>
      <c r="C28" s="32">
        <v>3</v>
      </c>
      <c r="D28" s="12"/>
      <c r="E28" s="12"/>
      <c r="F28" s="12"/>
      <c r="G28" s="12"/>
      <c r="H28" s="12"/>
      <c r="I28" s="12"/>
      <c r="K28" s="180" t="s">
        <v>14</v>
      </c>
      <c r="L28" s="50"/>
      <c r="M28" s="27"/>
      <c r="Q28" s="48"/>
    </row>
    <row r="29" spans="2:17" ht="15" customHeight="1" x14ac:dyDescent="0.25">
      <c r="B29" s="27"/>
      <c r="C29" s="12"/>
      <c r="D29" s="12"/>
      <c r="E29" s="12"/>
      <c r="F29" s="12"/>
      <c r="G29" s="12"/>
      <c r="H29" s="12"/>
      <c r="I29" s="12"/>
      <c r="J29" s="51"/>
      <c r="K29" s="181"/>
      <c r="L29" s="50"/>
      <c r="M29" s="12"/>
      <c r="Q29" s="48"/>
    </row>
    <row r="30" spans="2:17" ht="21" customHeight="1" x14ac:dyDescent="0.25">
      <c r="B30" s="27"/>
      <c r="C30" s="12"/>
      <c r="D30" s="12"/>
      <c r="E30" s="12"/>
      <c r="F30" s="12"/>
      <c r="G30" s="12"/>
      <c r="H30" s="12"/>
      <c r="I30" s="12"/>
      <c r="J30" s="12"/>
      <c r="K30" s="32">
        <v>0.5</v>
      </c>
      <c r="L30" s="46"/>
      <c r="M30" s="12"/>
      <c r="Q30" s="48"/>
    </row>
    <row r="31" spans="2:17" ht="27" customHeight="1" x14ac:dyDescent="0.25">
      <c r="B31" s="52"/>
      <c r="C31" s="53"/>
      <c r="D31" s="53"/>
      <c r="E31" s="53"/>
      <c r="F31" s="53"/>
      <c r="G31" s="53"/>
      <c r="H31" s="53"/>
      <c r="I31" s="53"/>
      <c r="J31" s="53"/>
      <c r="K31" s="54"/>
      <c r="L31" s="55"/>
      <c r="M31" s="12"/>
      <c r="Q31" s="48"/>
    </row>
    <row r="32" spans="2:17" ht="24.75" customHeight="1" x14ac:dyDescent="0.25">
      <c r="B32" s="25"/>
      <c r="C32" s="8"/>
      <c r="D32" s="8"/>
      <c r="E32" s="8"/>
      <c r="F32" s="8"/>
      <c r="G32" s="8"/>
      <c r="H32" s="8"/>
      <c r="I32" s="8"/>
      <c r="J32" s="8"/>
      <c r="K32" s="25"/>
      <c r="L32" s="8"/>
      <c r="M32" s="12"/>
      <c r="Q32" s="48"/>
    </row>
    <row r="33" spans="2:17" ht="5.25" customHeight="1" x14ac:dyDescent="0.25">
      <c r="B33" s="20"/>
      <c r="C33" s="25"/>
      <c r="D33" s="25"/>
      <c r="E33" s="25"/>
      <c r="F33" s="25"/>
      <c r="G33" s="25"/>
      <c r="H33" s="25"/>
      <c r="I33" s="25"/>
      <c r="J33" s="25"/>
      <c r="K33" s="25"/>
      <c r="L33" s="26"/>
      <c r="M33" s="8"/>
      <c r="Q33" s="48"/>
    </row>
    <row r="34" spans="2:17" ht="15.75" customHeight="1" x14ac:dyDescent="0.25">
      <c r="B34" s="27"/>
      <c r="C34" s="56" t="s">
        <v>83</v>
      </c>
      <c r="D34" s="57" t="s">
        <v>16</v>
      </c>
      <c r="E34" s="58"/>
      <c r="F34" s="58"/>
      <c r="G34" s="58"/>
      <c r="H34" s="58"/>
      <c r="I34" s="19"/>
      <c r="J34" s="12"/>
      <c r="K34" s="12"/>
      <c r="L34" s="29"/>
      <c r="M34" s="8"/>
      <c r="Q34" s="48"/>
    </row>
    <row r="35" spans="2:17" x14ac:dyDescent="0.25">
      <c r="B35" s="27"/>
      <c r="C35" s="12"/>
      <c r="D35" s="12"/>
      <c r="E35" s="12"/>
      <c r="F35" s="12"/>
      <c r="G35" s="12"/>
      <c r="H35" s="12"/>
      <c r="I35" s="12"/>
      <c r="J35" s="12"/>
      <c r="K35" s="12"/>
      <c r="L35" s="29"/>
      <c r="M35" s="8"/>
    </row>
    <row r="36" spans="2:17" ht="24" customHeight="1" x14ac:dyDescent="0.25">
      <c r="B36" s="27"/>
      <c r="C36" s="12"/>
      <c r="D36" s="165" t="s">
        <v>17</v>
      </c>
      <c r="E36" s="166"/>
      <c r="F36" s="59">
        <f>F44-(F45+F46)</f>
        <v>1362.6666666666667</v>
      </c>
      <c r="G36" s="60" t="s">
        <v>18</v>
      </c>
      <c r="H36" s="31"/>
      <c r="I36" s="61" t="s">
        <v>19</v>
      </c>
      <c r="J36" s="62">
        <f>F36/F44</f>
        <v>0.66020671834625322</v>
      </c>
      <c r="K36" s="12"/>
      <c r="L36" s="29"/>
      <c r="M36" s="8"/>
    </row>
    <row r="37" spans="2:17" ht="10.5" customHeight="1" x14ac:dyDescent="0.25">
      <c r="B37" s="27"/>
      <c r="C37" s="12"/>
      <c r="D37" s="63"/>
      <c r="E37" s="63"/>
      <c r="F37" s="64"/>
      <c r="G37" s="12"/>
      <c r="H37" s="12"/>
      <c r="I37" s="12"/>
      <c r="J37" s="12"/>
      <c r="K37" s="12"/>
      <c r="L37" s="29"/>
      <c r="M37" s="8"/>
    </row>
    <row r="38" spans="2:17" ht="24" customHeight="1" x14ac:dyDescent="0.25">
      <c r="B38" s="27"/>
      <c r="C38" s="12"/>
      <c r="D38" s="165" t="s">
        <v>20</v>
      </c>
      <c r="E38" s="166"/>
      <c r="F38" s="65">
        <f>IF(I51="POND TOO NARROW!!","ERROR!!",IF(I52="POND TOO SHORT!!","ERROR!!",F40/E16))</f>
        <v>102.4</v>
      </c>
      <c r="G38" s="60" t="s">
        <v>21</v>
      </c>
      <c r="H38" s="12"/>
      <c r="I38" s="12"/>
      <c r="J38" s="12"/>
      <c r="K38" s="12"/>
      <c r="L38" s="29"/>
      <c r="M38" s="8"/>
    </row>
    <row r="39" spans="2:17" ht="10.5" customHeight="1" x14ac:dyDescent="0.25">
      <c r="B39" s="27"/>
      <c r="C39" s="12"/>
      <c r="D39" s="66"/>
      <c r="E39" s="66"/>
      <c r="F39" s="67"/>
      <c r="G39" s="33"/>
      <c r="H39" s="12"/>
      <c r="I39" s="12"/>
      <c r="J39" s="12"/>
      <c r="K39" s="12"/>
      <c r="L39" s="29"/>
      <c r="M39" s="8"/>
    </row>
    <row r="40" spans="2:17" ht="24" customHeight="1" x14ac:dyDescent="0.25">
      <c r="B40" s="27"/>
      <c r="C40" s="12"/>
      <c r="D40" s="165" t="s">
        <v>22</v>
      </c>
      <c r="E40" s="166"/>
      <c r="F40" s="68">
        <f>IF(I51="POND TOO NARROW!!","ERROR!!",IF(I52="POND TOO SHORT!!","ERROR!!",IF(H9=J9,F51*F52,(PI()*(F52*0.5)^2))))</f>
        <v>1024</v>
      </c>
      <c r="G40" s="60" t="s">
        <v>23</v>
      </c>
      <c r="H40" s="12"/>
      <c r="I40" s="12"/>
      <c r="J40" s="12"/>
      <c r="K40" s="12"/>
      <c r="L40" s="29"/>
      <c r="M40" s="8"/>
    </row>
    <row r="41" spans="2:17" ht="13.5" customHeight="1" x14ac:dyDescent="0.25">
      <c r="B41" s="52"/>
      <c r="C41" s="53"/>
      <c r="D41" s="69"/>
      <c r="E41" s="70"/>
      <c r="F41" s="71"/>
      <c r="G41" s="69"/>
      <c r="H41" s="53"/>
      <c r="I41" s="53"/>
      <c r="J41" s="53"/>
      <c r="K41" s="53"/>
      <c r="L41" s="72"/>
      <c r="M41" s="8"/>
    </row>
    <row r="42" spans="2:17" x14ac:dyDescent="0.25">
      <c r="B42" s="73"/>
      <c r="C42" s="73"/>
      <c r="D42" s="73"/>
      <c r="E42" s="73"/>
      <c r="F42" s="73"/>
      <c r="G42" s="73"/>
      <c r="H42" s="73"/>
      <c r="I42" s="73"/>
      <c r="J42" s="73"/>
      <c r="K42" s="73"/>
      <c r="L42" s="73"/>
      <c r="M42" s="73"/>
    </row>
    <row r="43" spans="2:17" ht="21" customHeight="1" x14ac:dyDescent="0.25">
      <c r="B43" s="20"/>
      <c r="C43" s="74" t="s">
        <v>24</v>
      </c>
      <c r="D43" s="75"/>
      <c r="E43" s="76"/>
      <c r="F43" s="77"/>
      <c r="G43" s="76"/>
      <c r="H43" s="76"/>
      <c r="I43" s="76"/>
      <c r="J43" s="76"/>
      <c r="K43" s="25"/>
      <c r="L43" s="26"/>
      <c r="M43" s="12"/>
    </row>
    <row r="44" spans="2:17" x14ac:dyDescent="0.25">
      <c r="B44" s="27"/>
      <c r="C44" s="78"/>
      <c r="D44" s="78"/>
      <c r="E44" s="79" t="s">
        <v>25</v>
      </c>
      <c r="F44" s="80">
        <f>IF(H9=J9,1/6*(2*F52*F51*F53+F51*I52*F53+F52*I51*F53+2*I52*I51*F53),((PI()*F53)/12)*(F52^2+F52*I52+I52^2))</f>
        <v>2064</v>
      </c>
      <c r="G44" s="78" t="s">
        <v>26</v>
      </c>
      <c r="H44" s="78"/>
      <c r="I44" s="78"/>
      <c r="J44" s="78"/>
      <c r="K44" s="12"/>
      <c r="L44" s="29"/>
      <c r="M44" s="8"/>
    </row>
    <row r="45" spans="2:17" x14ac:dyDescent="0.25">
      <c r="B45" s="27"/>
      <c r="C45" s="78"/>
      <c r="D45" s="78"/>
      <c r="E45" s="79" t="s">
        <v>27</v>
      </c>
      <c r="F45" s="81">
        <f>IF(I51="POND TOO NARROW!!","ERROR!!",IF(I52="POND TOO SHORT!!","ERROR!!",IF(H9=J9,1/6*(2*F51*F52*K24+F52*(F51-2*(F54*K24))*K24+F51*(F52-2*(F54*K24))*K24+2*(F51-2*(F54*K24))*(F52-2*(F54*K24))*K24),((PI()*K24)/12)*(F52^2+F52*(F52-2*(F54*K24))+(F52-2*(F54*K24))^2))))</f>
        <v>480.66666666666663</v>
      </c>
      <c r="G45" s="78" t="s">
        <v>26</v>
      </c>
      <c r="H45" s="78"/>
      <c r="I45" s="79" t="s">
        <v>19</v>
      </c>
      <c r="J45" s="82">
        <f>F45/F44</f>
        <v>0.23288113695090437</v>
      </c>
      <c r="K45" s="12"/>
      <c r="L45" s="29"/>
      <c r="M45" s="8"/>
    </row>
    <row r="46" spans="2:17" x14ac:dyDescent="0.25">
      <c r="B46" s="27"/>
      <c r="C46" s="78"/>
      <c r="D46" s="78"/>
      <c r="E46" s="79" t="s">
        <v>28</v>
      </c>
      <c r="F46" s="81">
        <f>IF(I51="POND TOO NARROW!!","ERROR!!",IF(I52="POND TOO SHORT!!","ERROR!!",IF(H9=J9,1/6*(2*(F51-(((F53-K30)*2)*F54))*(F52-(((F53-K30)*2)*F54))*K30+(F52-(((F53-K30)*2)*F54))*((F51-(((F53-K30)*2)*F54))-2*(F54*K30))*K30+(F51-(((F53-K30)*2)*F54))*((F52-(((F53-K30)*2)*F54))-2*(F54*K30))*K30+2*((F51-(((F53-K30)*2)*F54))-2*(F54*K30))*((F52-(((F53-K30)*2)*F54))-2*(F54*K30))*K30),((PI()*K30)/12)*(I52^2+I52*(I52+2*(F54*K30))+(I52+2*(F54*K30))^2))))</f>
        <v>220.66666666666666</v>
      </c>
      <c r="G46" s="78" t="s">
        <v>26</v>
      </c>
      <c r="H46" s="78"/>
      <c r="I46" s="79" t="s">
        <v>19</v>
      </c>
      <c r="J46" s="82">
        <f>F46/F44</f>
        <v>0.10691214470284237</v>
      </c>
      <c r="K46" s="12"/>
      <c r="L46" s="29"/>
      <c r="M46" s="8"/>
    </row>
    <row r="47" spans="2:17" x14ac:dyDescent="0.25">
      <c r="B47" s="52"/>
      <c r="C47" s="53"/>
      <c r="D47" s="53"/>
      <c r="E47" s="53"/>
      <c r="F47" s="83"/>
      <c r="G47" s="84"/>
      <c r="H47" s="53"/>
      <c r="I47" s="85"/>
      <c r="J47" s="86"/>
      <c r="K47" s="53"/>
      <c r="L47" s="72"/>
      <c r="M47" s="8"/>
    </row>
    <row r="48" spans="2:17" ht="10.5" customHeight="1" x14ac:dyDescent="0.25">
      <c r="B48" s="8"/>
      <c r="C48" s="8"/>
      <c r="D48" s="8"/>
      <c r="E48" s="8"/>
      <c r="F48" s="8"/>
      <c r="G48" s="8"/>
      <c r="H48" s="8"/>
      <c r="I48" s="8"/>
      <c r="J48" s="8"/>
      <c r="K48" s="8"/>
      <c r="L48" s="8"/>
      <c r="M48" s="8"/>
    </row>
    <row r="49" spans="1:13" ht="19.5" customHeight="1" x14ac:dyDescent="0.25">
      <c r="B49" s="20"/>
      <c r="C49" s="74" t="s">
        <v>29</v>
      </c>
      <c r="D49" s="75"/>
      <c r="E49" s="76"/>
      <c r="F49" s="76"/>
      <c r="G49" s="76"/>
      <c r="H49" s="76"/>
      <c r="I49" s="76"/>
      <c r="J49" s="76"/>
      <c r="K49" s="76"/>
      <c r="L49" s="26"/>
      <c r="M49" s="8"/>
    </row>
    <row r="50" spans="1:13" x14ac:dyDescent="0.25">
      <c r="B50" s="27"/>
      <c r="C50" s="12"/>
      <c r="D50" s="78"/>
      <c r="E50" s="78"/>
      <c r="F50" s="167" t="s">
        <v>30</v>
      </c>
      <c r="G50" s="167"/>
      <c r="H50" s="167"/>
      <c r="I50" s="57" t="s">
        <v>31</v>
      </c>
      <c r="J50" s="78"/>
      <c r="K50" s="78"/>
      <c r="L50" s="29"/>
      <c r="M50" s="8"/>
    </row>
    <row r="51" spans="1:13" x14ac:dyDescent="0.25">
      <c r="B51" s="27"/>
      <c r="C51" s="12"/>
      <c r="D51" s="78"/>
      <c r="E51" s="79" t="str">
        <f>IF(H9=J9,"Width (m)","")</f>
        <v>Width (m)</v>
      </c>
      <c r="F51" s="87">
        <f>IF(H9=J9,I16,"")</f>
        <v>32</v>
      </c>
      <c r="G51" s="78" t="str">
        <f>IF(H9=J9,"m","")</f>
        <v>m</v>
      </c>
      <c r="H51" s="78"/>
      <c r="I51" s="88">
        <f>IF(H9="Circular","",IF(H9="Saucer (Cone)","",IF(I16&gt;(F53*F54*2),IF(H9=J9,IF(F51&gt;0,F51-2*(F54*F53),0),""),"POND TOO NARROW!!")))</f>
        <v>20</v>
      </c>
      <c r="J51" s="78" t="str">
        <f>IF(H9=J9,"m","")</f>
        <v>m</v>
      </c>
      <c r="K51" s="78"/>
      <c r="L51" s="29"/>
      <c r="M51" s="8"/>
    </row>
    <row r="52" spans="1:13" x14ac:dyDescent="0.25">
      <c r="B52" s="27"/>
      <c r="C52" s="12"/>
      <c r="D52" s="78"/>
      <c r="E52" s="79" t="str">
        <f>IF(H9=J9,"Length (m)","Diameter (m)")</f>
        <v>Length (m)</v>
      </c>
      <c r="F52" s="87">
        <f>IF(G15="Top Circumference (m)",(G16/PI()),G16)</f>
        <v>32</v>
      </c>
      <c r="G52" s="89" t="s">
        <v>1</v>
      </c>
      <c r="H52" s="78"/>
      <c r="I52" s="88">
        <f>IF(H9="Saucer (Cone)",0,IF(H9="Square or Rectangular",IF(G16&gt;(2*F53*F54),F52-2*(F54*F53),"POND TOO SHORT!!"),IF(G16&gt;(2*F53*F54),F52-2*(F54*F53),"DIAMETER TOO SMALL!!")))</f>
        <v>20</v>
      </c>
      <c r="J52" s="78" t="s">
        <v>1</v>
      </c>
      <c r="K52" s="78"/>
      <c r="L52" s="29"/>
      <c r="M52" s="8"/>
    </row>
    <row r="53" spans="1:13" x14ac:dyDescent="0.25">
      <c r="B53" s="27"/>
      <c r="C53" s="12"/>
      <c r="D53" s="78"/>
      <c r="E53" s="79" t="s">
        <v>32</v>
      </c>
      <c r="F53" s="87">
        <f>IF(H9="Saucer (Cone)",(F52/2)*(1/F54),C28)</f>
        <v>3</v>
      </c>
      <c r="G53" s="78" t="s">
        <v>1</v>
      </c>
      <c r="H53" s="78"/>
      <c r="I53" s="78"/>
      <c r="J53" s="78"/>
      <c r="K53" s="78"/>
      <c r="L53" s="29"/>
      <c r="M53" s="8"/>
    </row>
    <row r="54" spans="1:13" x14ac:dyDescent="0.25">
      <c r="B54" s="27"/>
      <c r="C54" s="12"/>
      <c r="D54" s="78"/>
      <c r="E54" s="79" t="s">
        <v>33</v>
      </c>
      <c r="F54" s="78">
        <f>C24</f>
        <v>2</v>
      </c>
      <c r="G54" s="78" t="s">
        <v>34</v>
      </c>
      <c r="H54" s="78"/>
      <c r="I54" s="78"/>
      <c r="J54" s="78"/>
      <c r="K54" s="78"/>
      <c r="L54" s="29"/>
      <c r="M54" s="8"/>
    </row>
    <row r="55" spans="1:13" x14ac:dyDescent="0.25">
      <c r="B55" s="52"/>
      <c r="C55" s="53"/>
      <c r="D55" s="90"/>
      <c r="E55" s="90"/>
      <c r="F55" s="90"/>
      <c r="G55" s="90"/>
      <c r="H55" s="90"/>
      <c r="I55" s="90"/>
      <c r="J55" s="90"/>
      <c r="K55" s="90"/>
      <c r="L55" s="72"/>
      <c r="M55" s="8"/>
    </row>
    <row r="56" spans="1:13" ht="16.5" customHeight="1" x14ac:dyDescent="0.25">
      <c r="B56" s="8"/>
      <c r="C56" s="8"/>
      <c r="D56" s="12"/>
      <c r="E56" s="12"/>
      <c r="F56" s="12"/>
      <c r="G56" s="91"/>
      <c r="H56" s="12"/>
      <c r="I56" s="12"/>
      <c r="J56" s="12"/>
      <c r="K56" s="12"/>
      <c r="L56" s="12"/>
      <c r="M56" s="12"/>
    </row>
    <row r="57" spans="1:13" ht="15" customHeight="1" x14ac:dyDescent="0.25">
      <c r="B57" s="168" t="s">
        <v>35</v>
      </c>
      <c r="C57" s="168"/>
      <c r="D57" s="168"/>
      <c r="E57" s="168"/>
      <c r="F57" s="168"/>
      <c r="G57" s="168"/>
      <c r="H57" s="168"/>
      <c r="I57" s="168"/>
      <c r="J57" s="168"/>
      <c r="K57" s="168"/>
      <c r="L57" s="168"/>
      <c r="M57" s="92"/>
    </row>
    <row r="58" spans="1:13" x14ac:dyDescent="0.25">
      <c r="B58" s="168"/>
      <c r="C58" s="168"/>
      <c r="D58" s="168"/>
      <c r="E58" s="168"/>
      <c r="F58" s="168"/>
      <c r="G58" s="168"/>
      <c r="H58" s="168"/>
      <c r="I58" s="168"/>
      <c r="J58" s="168"/>
      <c r="K58" s="168"/>
      <c r="L58" s="168"/>
      <c r="M58" s="92"/>
    </row>
    <row r="59" spans="1:13" x14ac:dyDescent="0.25">
      <c r="B59" s="168"/>
      <c r="C59" s="168"/>
      <c r="D59" s="168"/>
      <c r="E59" s="168"/>
      <c r="F59" s="168"/>
      <c r="G59" s="168"/>
      <c r="H59" s="168"/>
      <c r="I59" s="168"/>
      <c r="J59" s="168"/>
      <c r="K59" s="168"/>
      <c r="L59" s="168"/>
      <c r="M59" s="92"/>
    </row>
    <row r="60" spans="1:13" x14ac:dyDescent="0.25">
      <c r="B60" s="168"/>
      <c r="C60" s="168"/>
      <c r="D60" s="168"/>
      <c r="E60" s="168"/>
      <c r="F60" s="168"/>
      <c r="G60" s="168"/>
      <c r="H60" s="168"/>
      <c r="I60" s="168"/>
      <c r="J60" s="168"/>
      <c r="K60" s="168"/>
      <c r="L60" s="168"/>
      <c r="M60" s="92"/>
    </row>
    <row r="61" spans="1:13" x14ac:dyDescent="0.25">
      <c r="B61" s="168"/>
      <c r="C61" s="168"/>
      <c r="D61" s="168"/>
      <c r="E61" s="168"/>
      <c r="F61" s="168"/>
      <c r="G61" s="168"/>
      <c r="H61" s="168"/>
      <c r="I61" s="168"/>
      <c r="J61" s="168"/>
      <c r="K61" s="168"/>
      <c r="L61" s="168"/>
      <c r="M61" s="92"/>
    </row>
    <row r="62" spans="1:13" x14ac:dyDescent="0.25">
      <c r="B62" s="93"/>
      <c r="C62" s="93"/>
      <c r="D62" s="93"/>
      <c r="E62" s="93"/>
      <c r="F62" s="93"/>
      <c r="G62" s="93"/>
      <c r="H62" s="93"/>
      <c r="I62" s="93"/>
      <c r="J62" s="93"/>
      <c r="K62" s="93"/>
      <c r="L62" s="93"/>
      <c r="M62" s="93"/>
    </row>
    <row r="63" spans="1:13" ht="15" customHeight="1" x14ac:dyDescent="0.25">
      <c r="A63" s="94"/>
      <c r="B63" s="122" t="s">
        <v>86</v>
      </c>
      <c r="C63" s="94"/>
      <c r="D63" s="94"/>
      <c r="E63" s="94"/>
      <c r="F63" s="94"/>
      <c r="G63" s="94"/>
      <c r="H63" s="94"/>
      <c r="I63" s="94"/>
      <c r="J63" s="94"/>
      <c r="K63" s="94" t="s">
        <v>36</v>
      </c>
      <c r="L63" s="94"/>
      <c r="M63" s="95"/>
    </row>
    <row r="65" spans="1:19" ht="58.5" customHeight="1" x14ac:dyDescent="0.35">
      <c r="A65" s="1"/>
      <c r="B65" s="2"/>
      <c r="C65" s="171" t="s">
        <v>70</v>
      </c>
      <c r="D65" s="172"/>
      <c r="E65" s="172"/>
      <c r="F65" s="172"/>
      <c r="G65" s="172"/>
      <c r="H65" s="172"/>
      <c r="I65" s="172"/>
      <c r="J65" s="172"/>
      <c r="K65" s="172"/>
      <c r="L65" s="3"/>
      <c r="M65" s="2"/>
    </row>
    <row r="66" spans="1:19" s="4" customFormat="1" ht="21.75" customHeight="1" x14ac:dyDescent="0.35">
      <c r="B66" s="5"/>
      <c r="C66" s="6"/>
      <c r="D66" s="7"/>
      <c r="E66" s="7"/>
      <c r="F66" s="7"/>
      <c r="G66" s="7"/>
      <c r="H66" s="7"/>
      <c r="I66" s="7"/>
      <c r="J66" s="7"/>
      <c r="K66" s="7"/>
      <c r="L66" s="7"/>
      <c r="M66" s="5"/>
    </row>
    <row r="67" spans="1:19" ht="15" customHeight="1" x14ac:dyDescent="0.25">
      <c r="B67" s="8"/>
      <c r="C67" s="173" t="s">
        <v>79</v>
      </c>
      <c r="D67" s="173"/>
      <c r="E67" s="173"/>
      <c r="F67" s="173"/>
      <c r="G67" s="173"/>
      <c r="H67" s="173"/>
      <c r="I67" s="173"/>
      <c r="J67" s="173"/>
      <c r="K67" s="173"/>
      <c r="L67" s="9"/>
      <c r="M67" s="8"/>
      <c r="N67" s="4"/>
      <c r="O67" s="4"/>
      <c r="P67" s="4"/>
      <c r="Q67" s="4"/>
      <c r="R67" s="4"/>
    </row>
    <row r="68" spans="1:19" ht="30" x14ac:dyDescent="0.25">
      <c r="B68" s="8"/>
      <c r="C68" s="173"/>
      <c r="D68" s="173"/>
      <c r="E68" s="173"/>
      <c r="F68" s="173"/>
      <c r="G68" s="173"/>
      <c r="H68" s="173"/>
      <c r="I68" s="173"/>
      <c r="J68" s="173"/>
      <c r="K68" s="173"/>
      <c r="L68" s="9"/>
      <c r="M68" s="8"/>
      <c r="N68" s="10"/>
      <c r="O68" s="11"/>
      <c r="P68" s="11"/>
      <c r="Q68" s="11"/>
      <c r="R68" s="4"/>
    </row>
    <row r="69" spans="1:19" x14ac:dyDescent="0.25">
      <c r="B69" s="8"/>
      <c r="C69" s="173"/>
      <c r="D69" s="173"/>
      <c r="E69" s="173"/>
      <c r="F69" s="173"/>
      <c r="G69" s="173"/>
      <c r="H69" s="173"/>
      <c r="I69" s="173"/>
      <c r="J69" s="173"/>
      <c r="K69" s="173"/>
      <c r="L69" s="9"/>
      <c r="M69" s="8"/>
      <c r="N69" s="4"/>
      <c r="O69" s="4"/>
      <c r="P69" s="4"/>
      <c r="Q69" s="4"/>
      <c r="R69" s="4"/>
    </row>
    <row r="70" spans="1:19" x14ac:dyDescent="0.25">
      <c r="B70" s="8"/>
      <c r="C70" s="173"/>
      <c r="D70" s="173"/>
      <c r="E70" s="173"/>
      <c r="F70" s="173"/>
      <c r="G70" s="173"/>
      <c r="H70" s="173"/>
      <c r="I70" s="173"/>
      <c r="J70" s="173"/>
      <c r="K70" s="173"/>
      <c r="L70" s="9"/>
      <c r="M70" s="8"/>
      <c r="Q70" s="4"/>
      <c r="R70" s="4"/>
    </row>
    <row r="71" spans="1:19" ht="21" customHeight="1" x14ac:dyDescent="0.25">
      <c r="B71" s="8"/>
      <c r="C71" s="173"/>
      <c r="D71" s="173"/>
      <c r="E71" s="173"/>
      <c r="F71" s="173"/>
      <c r="G71" s="173"/>
      <c r="H71" s="173"/>
      <c r="I71" s="173"/>
      <c r="J71" s="173"/>
      <c r="K71" s="173"/>
      <c r="L71" s="9"/>
      <c r="M71" s="8"/>
      <c r="Q71" s="4"/>
      <c r="R71" s="4"/>
    </row>
    <row r="73" spans="1:19" ht="24" customHeight="1" x14ac:dyDescent="0.25">
      <c r="B73" s="20"/>
      <c r="C73" s="21" t="s">
        <v>72</v>
      </c>
      <c r="D73" s="22"/>
      <c r="E73" s="113"/>
      <c r="F73" s="113"/>
      <c r="G73" s="113"/>
      <c r="H73" s="114"/>
      <c r="I73" s="114"/>
      <c r="J73" s="115"/>
      <c r="K73" s="25"/>
      <c r="L73" s="26"/>
      <c r="M73" s="27"/>
      <c r="S73" s="96"/>
    </row>
    <row r="74" spans="1:19" ht="15.75" customHeight="1" x14ac:dyDescent="0.3">
      <c r="B74" s="27"/>
      <c r="C74" s="28"/>
      <c r="D74" s="28"/>
      <c r="E74" s="99"/>
      <c r="F74" s="99"/>
      <c r="G74" s="99"/>
      <c r="H74" s="99"/>
      <c r="I74" s="99"/>
      <c r="J74" s="99"/>
      <c r="K74" s="12"/>
      <c r="L74" s="29"/>
      <c r="M74" s="12"/>
    </row>
    <row r="75" spans="1:19" ht="22.5" customHeight="1" x14ac:dyDescent="0.25">
      <c r="B75" s="35"/>
      <c r="C75" s="36" t="s">
        <v>10</v>
      </c>
      <c r="D75" s="12"/>
      <c r="E75" s="99"/>
      <c r="F75" s="99"/>
      <c r="G75" s="99"/>
      <c r="H75" s="99"/>
      <c r="I75" s="99"/>
      <c r="J75" s="100"/>
      <c r="K75" s="38"/>
      <c r="L75" s="39"/>
      <c r="M75" s="40"/>
    </row>
    <row r="76" spans="1:19" x14ac:dyDescent="0.25">
      <c r="B76" s="97"/>
      <c r="C76" s="98"/>
      <c r="D76" s="99"/>
      <c r="E76" s="99"/>
      <c r="F76" s="99"/>
      <c r="G76" s="99"/>
      <c r="H76" s="99"/>
      <c r="I76" s="99"/>
      <c r="J76" s="100"/>
      <c r="K76" s="100"/>
      <c r="L76" s="101"/>
      <c r="M76" s="27"/>
    </row>
    <row r="77" spans="1:19" ht="15" customHeight="1" x14ac:dyDescent="0.25">
      <c r="B77" s="97"/>
      <c r="C77" s="102"/>
      <c r="D77" s="99"/>
      <c r="E77" s="99"/>
      <c r="F77" s="99"/>
      <c r="G77" s="99"/>
      <c r="H77" s="99"/>
      <c r="I77" s="99"/>
      <c r="J77" s="99"/>
      <c r="K77" s="99"/>
      <c r="L77" s="47"/>
      <c r="M77" s="27"/>
    </row>
    <row r="78" spans="1:19" ht="16.5" customHeight="1" x14ac:dyDescent="0.25">
      <c r="B78" s="97"/>
      <c r="C78" s="99"/>
      <c r="D78" s="99"/>
      <c r="E78" s="99"/>
      <c r="F78" s="99"/>
      <c r="G78" s="99"/>
      <c r="H78" s="99"/>
      <c r="I78" s="99"/>
      <c r="J78" s="99"/>
      <c r="K78" s="103" t="s">
        <v>37</v>
      </c>
      <c r="L78" s="47"/>
      <c r="M78" s="27"/>
    </row>
    <row r="79" spans="1:19" ht="30" customHeight="1" x14ac:dyDescent="0.25">
      <c r="B79" s="97"/>
      <c r="C79" s="103" t="s">
        <v>38</v>
      </c>
      <c r="D79" s="99"/>
      <c r="E79" s="99"/>
      <c r="F79" s="99"/>
      <c r="G79" s="99"/>
      <c r="H79" s="99"/>
      <c r="I79" s="99"/>
      <c r="J79" s="99"/>
      <c r="K79" s="104">
        <f>Sheet1!J4</f>
        <v>0.89442719099991597</v>
      </c>
      <c r="L79" s="44"/>
      <c r="M79" s="12"/>
    </row>
    <row r="80" spans="1:19" ht="15.75" x14ac:dyDescent="0.25">
      <c r="B80" s="97"/>
      <c r="C80" s="104">
        <f>Sheet1!J3</f>
        <v>1.1180339887498949</v>
      </c>
      <c r="D80" s="99"/>
      <c r="E80" s="99"/>
      <c r="F80" s="99"/>
      <c r="G80" s="99"/>
      <c r="H80" s="99"/>
      <c r="I80" s="99"/>
      <c r="J80" s="99"/>
      <c r="K80" s="99"/>
      <c r="L80" s="44"/>
      <c r="M80" s="27"/>
    </row>
    <row r="81" spans="2:19" ht="20.25" customHeight="1" x14ac:dyDescent="0.25">
      <c r="B81" s="97"/>
      <c r="C81" s="102"/>
      <c r="D81" s="99"/>
      <c r="E81" s="99"/>
      <c r="F81" s="99"/>
      <c r="G81" s="99"/>
      <c r="H81" s="99"/>
      <c r="I81" s="99"/>
      <c r="J81" s="99"/>
      <c r="K81" s="103" t="s">
        <v>39</v>
      </c>
      <c r="L81" s="46"/>
      <c r="M81" s="27"/>
    </row>
    <row r="82" spans="2:19" ht="15.75" x14ac:dyDescent="0.25">
      <c r="B82" s="97"/>
      <c r="C82" s="169" t="s">
        <v>40</v>
      </c>
      <c r="D82" s="99"/>
      <c r="E82" s="99"/>
      <c r="F82" s="99"/>
      <c r="G82" s="99"/>
      <c r="H82" s="99"/>
      <c r="I82" s="99"/>
      <c r="J82" s="99"/>
      <c r="K82" s="104">
        <f>Sheet1!J5</f>
        <v>1.0062305898749055</v>
      </c>
      <c r="L82" s="47"/>
      <c r="M82" s="27"/>
    </row>
    <row r="83" spans="2:19" ht="15" customHeight="1" x14ac:dyDescent="0.25">
      <c r="B83" s="97"/>
      <c r="C83" s="170"/>
      <c r="D83" s="99"/>
      <c r="E83" s="99"/>
      <c r="F83" s="99"/>
      <c r="G83" s="99"/>
      <c r="H83" s="99"/>
      <c r="I83" s="99"/>
      <c r="J83" s="99"/>
      <c r="K83" s="99"/>
      <c r="L83" s="47"/>
      <c r="M83" s="27"/>
      <c r="Q83" s="48"/>
    </row>
    <row r="84" spans="2:19" ht="21" customHeight="1" x14ac:dyDescent="0.25">
      <c r="B84" s="97"/>
      <c r="C84" s="104">
        <f>SQRT(F53^2+(F53*F54)^2)</f>
        <v>6.7082039324993694</v>
      </c>
      <c r="D84" s="99"/>
      <c r="E84" s="99"/>
      <c r="F84" s="99"/>
      <c r="G84" s="99"/>
      <c r="H84" s="99"/>
      <c r="I84" s="99"/>
      <c r="J84" s="99"/>
      <c r="K84" s="103" t="s">
        <v>41</v>
      </c>
      <c r="L84" s="47"/>
      <c r="M84" s="27"/>
      <c r="Q84" s="48"/>
    </row>
    <row r="85" spans="2:19" ht="18" customHeight="1" x14ac:dyDescent="0.25">
      <c r="B85" s="97"/>
      <c r="C85" s="105"/>
      <c r="D85" s="99"/>
      <c r="E85" s="99"/>
      <c r="F85" s="99"/>
      <c r="G85" s="99"/>
      <c r="H85" s="99"/>
      <c r="I85" s="99"/>
      <c r="J85" s="99"/>
      <c r="K85" s="104">
        <f>Sheet1!J6</f>
        <v>1.1627553482998907</v>
      </c>
      <c r="L85" s="47"/>
      <c r="M85" s="27"/>
      <c r="Q85" s="48"/>
    </row>
    <row r="86" spans="2:19" ht="29.25" customHeight="1" x14ac:dyDescent="0.25">
      <c r="B86" s="97"/>
      <c r="C86" s="147" t="s">
        <v>42</v>
      </c>
      <c r="D86" s="99"/>
      <c r="E86" s="99"/>
      <c r="F86" s="99"/>
      <c r="G86" s="99"/>
      <c r="H86" s="99"/>
      <c r="I86" s="99"/>
      <c r="J86" s="102"/>
      <c r="K86" s="105"/>
      <c r="L86" s="50"/>
      <c r="M86" s="27"/>
      <c r="Q86" s="48"/>
    </row>
    <row r="87" spans="2:19" ht="23.25" customHeight="1" x14ac:dyDescent="0.25">
      <c r="B87" s="97"/>
      <c r="C87" s="148"/>
      <c r="D87" s="99"/>
      <c r="E87" s="99"/>
      <c r="F87" s="99"/>
      <c r="G87" s="99"/>
      <c r="H87" s="99"/>
      <c r="I87" s="99"/>
      <c r="J87" s="99"/>
      <c r="K87" s="103" t="s">
        <v>43</v>
      </c>
      <c r="L87" s="50"/>
      <c r="M87" s="12"/>
      <c r="Q87" s="48"/>
    </row>
    <row r="88" spans="2:19" ht="21" customHeight="1" x14ac:dyDescent="0.25">
      <c r="B88" s="97"/>
      <c r="C88" s="104">
        <f>Sheet1!J8</f>
        <v>1.1180339887498949</v>
      </c>
      <c r="D88" s="99"/>
      <c r="E88" s="99"/>
      <c r="F88" s="99"/>
      <c r="G88" s="99"/>
      <c r="H88" s="99"/>
      <c r="I88" s="99"/>
      <c r="J88" s="99"/>
      <c r="K88" s="104">
        <f>Sheet1!J7</f>
        <v>1.4087228258248676</v>
      </c>
      <c r="L88" s="46"/>
      <c r="M88" s="12"/>
      <c r="O88" s="96"/>
      <c r="Q88" s="48"/>
    </row>
    <row r="89" spans="2:19" ht="27" customHeight="1" x14ac:dyDescent="0.25">
      <c r="B89" s="106"/>
      <c r="C89" s="107"/>
      <c r="D89" s="107"/>
      <c r="E89" s="107"/>
      <c r="F89" s="107"/>
      <c r="G89" s="107"/>
      <c r="H89" s="107"/>
      <c r="I89" s="107"/>
      <c r="J89" s="107"/>
      <c r="K89" s="107"/>
      <c r="L89" s="55"/>
      <c r="M89" s="12"/>
      <c r="Q89" s="48"/>
    </row>
    <row r="90" spans="2:19" ht="23.25" customHeight="1" x14ac:dyDescent="0.25">
      <c r="B90" s="108"/>
      <c r="C90" s="108"/>
      <c r="D90" s="99"/>
      <c r="E90" s="99"/>
      <c r="F90" s="99"/>
      <c r="G90" s="109"/>
      <c r="H90" s="99"/>
      <c r="I90" s="99"/>
      <c r="J90" s="99"/>
      <c r="K90" s="99"/>
      <c r="L90" s="99"/>
      <c r="M90" s="12"/>
    </row>
    <row r="91" spans="2:19" ht="16.5" customHeight="1" x14ac:dyDescent="0.25">
      <c r="B91" s="110"/>
      <c r="C91" s="111" t="s">
        <v>73</v>
      </c>
      <c r="D91" s="112"/>
      <c r="E91" s="113"/>
      <c r="F91" s="113"/>
      <c r="G91" s="113"/>
      <c r="H91" s="114"/>
      <c r="I91" s="114"/>
      <c r="J91" s="115"/>
      <c r="K91" s="115"/>
      <c r="L91" s="116"/>
      <c r="M91" s="27"/>
      <c r="S91" s="96"/>
    </row>
    <row r="92" spans="2:19" ht="16.5" customHeight="1" thickBot="1" x14ac:dyDescent="0.35">
      <c r="B92" s="97"/>
      <c r="C92" s="117"/>
      <c r="D92" s="117"/>
      <c r="E92" s="99"/>
      <c r="F92" s="99"/>
      <c r="G92" s="99"/>
      <c r="H92" s="129"/>
      <c r="I92" s="99"/>
      <c r="J92" s="99"/>
      <c r="K92" s="99"/>
      <c r="L92" s="47"/>
      <c r="M92" s="12"/>
    </row>
    <row r="93" spans="2:19" ht="16.5" customHeight="1" x14ac:dyDescent="0.25">
      <c r="B93" s="118"/>
      <c r="C93" s="119"/>
      <c r="D93" s="150" t="s">
        <v>52</v>
      </c>
      <c r="E93" s="151"/>
      <c r="F93" s="124"/>
      <c r="G93" s="99"/>
      <c r="H93" s="99"/>
      <c r="I93" s="103" t="s">
        <v>65</v>
      </c>
      <c r="J93" s="100"/>
      <c r="K93" s="105"/>
      <c r="L93" s="120"/>
      <c r="M93" s="40"/>
    </row>
    <row r="94" spans="2:19" ht="16.5" customHeight="1" thickBot="1" x14ac:dyDescent="0.3">
      <c r="B94" s="97"/>
      <c r="C94" s="98"/>
      <c r="D94" s="152"/>
      <c r="E94" s="153"/>
      <c r="F94" s="124"/>
      <c r="G94" s="99"/>
      <c r="H94" s="99"/>
      <c r="I94" s="104">
        <f>Sheet1!$K$3</f>
        <v>1.1180339887498949</v>
      </c>
      <c r="J94" s="100"/>
      <c r="K94" s="100"/>
      <c r="L94" s="101"/>
      <c r="M94" s="27"/>
    </row>
    <row r="95" spans="2:19" ht="16.5" customHeight="1" x14ac:dyDescent="0.25">
      <c r="B95" s="97"/>
      <c r="C95" s="102"/>
      <c r="D95" s="154" t="s">
        <v>59</v>
      </c>
      <c r="E95" s="155"/>
      <c r="F95" s="125"/>
      <c r="G95" s="99"/>
      <c r="H95" s="103" t="s">
        <v>64</v>
      </c>
      <c r="I95" s="99"/>
      <c r="K95" s="99"/>
      <c r="L95" s="47"/>
      <c r="M95" s="27"/>
    </row>
    <row r="96" spans="2:19" ht="16.5" customHeight="1" x14ac:dyDescent="0.25">
      <c r="B96" s="97"/>
      <c r="C96" s="99"/>
      <c r="D96" s="156"/>
      <c r="E96" s="157"/>
      <c r="F96" s="125"/>
      <c r="G96" s="99"/>
      <c r="H96" s="104">
        <f>Sheet1!$K$4</f>
        <v>2.0124611797498106</v>
      </c>
      <c r="I96" s="99"/>
      <c r="L96" s="47"/>
      <c r="M96" s="27"/>
    </row>
    <row r="97" spans="2:17" ht="16.5" customHeight="1" x14ac:dyDescent="0.25">
      <c r="B97" s="97"/>
      <c r="C97" s="99"/>
      <c r="D97" s="158" t="s">
        <v>63</v>
      </c>
      <c r="E97" s="159"/>
      <c r="F97" s="126"/>
      <c r="G97" s="99"/>
      <c r="H97" s="99"/>
      <c r="I97" s="103" t="s">
        <v>66</v>
      </c>
      <c r="L97" s="44"/>
      <c r="M97" s="12"/>
    </row>
    <row r="98" spans="2:17" ht="16.5" customHeight="1" x14ac:dyDescent="0.25">
      <c r="B98" s="97"/>
      <c r="C98" s="99"/>
      <c r="D98" s="156"/>
      <c r="E98" s="157"/>
      <c r="F98" s="128"/>
      <c r="G98" s="99"/>
      <c r="H98" s="99"/>
      <c r="I98" s="104">
        <f>Sheet1!$K$5</f>
        <v>3.0186917696247164</v>
      </c>
      <c r="K98" s="99"/>
      <c r="L98" s="44"/>
      <c r="M98" s="27"/>
    </row>
    <row r="99" spans="2:17" ht="16.5" customHeight="1" x14ac:dyDescent="0.25">
      <c r="B99" s="97"/>
      <c r="C99" s="99"/>
      <c r="D99" s="163" t="s">
        <v>62</v>
      </c>
      <c r="E99" s="164"/>
      <c r="F99" s="126"/>
      <c r="G99" s="99"/>
      <c r="H99" s="103" t="s">
        <v>67</v>
      </c>
      <c r="I99" s="99"/>
      <c r="L99" s="46"/>
      <c r="M99" s="27"/>
    </row>
    <row r="100" spans="2:17" ht="16.5" customHeight="1" x14ac:dyDescent="0.25">
      <c r="B100" s="97"/>
      <c r="C100" s="99"/>
      <c r="D100" s="163"/>
      <c r="E100" s="164"/>
      <c r="F100" s="126"/>
      <c r="G100" s="99"/>
      <c r="H100" s="104">
        <f>Sheet1!$K$6</f>
        <v>4.1814471179246073</v>
      </c>
      <c r="I100" s="99"/>
      <c r="L100" s="47"/>
      <c r="M100" s="27"/>
    </row>
    <row r="101" spans="2:17" ht="16.5" customHeight="1" x14ac:dyDescent="0.25">
      <c r="B101" s="97"/>
      <c r="C101" s="99"/>
      <c r="D101" s="158" t="s">
        <v>61</v>
      </c>
      <c r="E101" s="159"/>
      <c r="F101" s="127"/>
      <c r="G101" s="99"/>
      <c r="H101" s="99"/>
      <c r="I101" s="103" t="s">
        <v>68</v>
      </c>
      <c r="K101" s="99"/>
      <c r="L101" s="47"/>
      <c r="M101" s="27"/>
      <c r="Q101" s="48"/>
    </row>
    <row r="102" spans="2:17" ht="16.5" customHeight="1" thickBot="1" x14ac:dyDescent="0.3">
      <c r="B102" s="97"/>
      <c r="C102" s="99"/>
      <c r="D102" s="163"/>
      <c r="E102" s="164"/>
      <c r="F102" s="127"/>
      <c r="G102" s="99"/>
      <c r="H102" s="99"/>
      <c r="I102" s="104">
        <f>Sheet1!$K$7</f>
        <v>5.5901699437494745</v>
      </c>
      <c r="L102" s="47"/>
      <c r="M102" s="27"/>
      <c r="Q102" s="48"/>
    </row>
    <row r="103" spans="2:17" ht="16.5" customHeight="1" x14ac:dyDescent="0.25">
      <c r="B103" s="97"/>
      <c r="C103" s="99"/>
      <c r="D103" s="143" t="s">
        <v>60</v>
      </c>
      <c r="E103" s="144"/>
      <c r="F103" s="124"/>
      <c r="G103" s="99"/>
      <c r="H103" s="103" t="s">
        <v>69</v>
      </c>
      <c r="I103" s="99"/>
      <c r="L103" s="47"/>
      <c r="M103" s="27"/>
      <c r="Q103" s="48"/>
    </row>
    <row r="104" spans="2:17" ht="16.5" customHeight="1" thickBot="1" x14ac:dyDescent="0.3">
      <c r="B104" s="97"/>
      <c r="C104" s="99"/>
      <c r="D104" s="145"/>
      <c r="E104" s="146"/>
      <c r="F104" s="124"/>
      <c r="G104" s="99"/>
      <c r="H104" s="104">
        <f>Sheet1!$K$8</f>
        <v>6.7082039324993694</v>
      </c>
      <c r="I104" s="99"/>
      <c r="K104" s="105"/>
      <c r="L104" s="50"/>
      <c r="M104" s="27"/>
      <c r="Q104" s="48"/>
    </row>
    <row r="105" spans="2:17" ht="16.5" customHeight="1" x14ac:dyDescent="0.25">
      <c r="B105" s="97"/>
      <c r="C105" s="99"/>
      <c r="D105" s="99"/>
      <c r="E105" s="99"/>
      <c r="F105" s="99"/>
      <c r="G105" s="99"/>
      <c r="H105" s="99"/>
      <c r="I105" s="99"/>
      <c r="J105" s="99"/>
      <c r="L105" s="50"/>
      <c r="M105" s="12"/>
      <c r="Q105" s="48"/>
    </row>
    <row r="106" spans="2:17" ht="65.25" customHeight="1" x14ac:dyDescent="0.25">
      <c r="B106" s="97"/>
      <c r="C106" s="160" t="s">
        <v>71</v>
      </c>
      <c r="D106" s="161"/>
      <c r="E106" s="161"/>
      <c r="F106" s="161"/>
      <c r="G106" s="161"/>
      <c r="H106" s="161"/>
      <c r="I106" s="161"/>
      <c r="J106" s="161"/>
      <c r="K106" s="162"/>
      <c r="L106" s="46"/>
      <c r="M106" s="12"/>
      <c r="Q106" s="48"/>
    </row>
    <row r="107" spans="2:17" ht="16.5" customHeight="1" x14ac:dyDescent="0.25">
      <c r="B107" s="106"/>
      <c r="C107" s="107"/>
      <c r="D107" s="107"/>
      <c r="E107" s="107"/>
      <c r="F107" s="107"/>
      <c r="G107" s="107"/>
      <c r="H107" s="107"/>
      <c r="I107" s="107"/>
      <c r="J107" s="107"/>
      <c r="K107" s="107"/>
      <c r="L107" s="55"/>
      <c r="M107" s="12"/>
      <c r="Q107" s="48"/>
    </row>
    <row r="108" spans="2:17" ht="23.25" customHeight="1" x14ac:dyDescent="0.25">
      <c r="B108" s="108"/>
      <c r="C108" s="108"/>
      <c r="D108" s="99"/>
      <c r="E108" s="99"/>
      <c r="F108" s="99"/>
      <c r="G108" s="109"/>
      <c r="H108" s="99"/>
      <c r="I108" s="99"/>
      <c r="J108" s="99"/>
      <c r="K108" s="99"/>
      <c r="L108" s="99"/>
      <c r="M108" s="12"/>
    </row>
    <row r="109" spans="2:17" ht="15" customHeight="1" x14ac:dyDescent="0.25">
      <c r="B109" s="149" t="s">
        <v>35</v>
      </c>
      <c r="C109" s="149"/>
      <c r="D109" s="149"/>
      <c r="E109" s="149"/>
      <c r="F109" s="149"/>
      <c r="G109" s="149"/>
      <c r="H109" s="149"/>
      <c r="I109" s="149"/>
      <c r="J109" s="149"/>
      <c r="K109" s="149"/>
      <c r="L109" s="149"/>
      <c r="M109" s="92"/>
    </row>
    <row r="110" spans="2:17" x14ac:dyDescent="0.25">
      <c r="B110" s="149"/>
      <c r="C110" s="149"/>
      <c r="D110" s="149"/>
      <c r="E110" s="149"/>
      <c r="F110" s="149"/>
      <c r="G110" s="149"/>
      <c r="H110" s="149"/>
      <c r="I110" s="149"/>
      <c r="J110" s="149"/>
      <c r="K110" s="149"/>
      <c r="L110" s="149"/>
      <c r="M110" s="92"/>
    </row>
    <row r="111" spans="2:17" x14ac:dyDescent="0.25">
      <c r="B111" s="149"/>
      <c r="C111" s="149"/>
      <c r="D111" s="149"/>
      <c r="E111" s="149"/>
      <c r="F111" s="149"/>
      <c r="G111" s="149"/>
      <c r="H111" s="149"/>
      <c r="I111" s="149"/>
      <c r="J111" s="149"/>
      <c r="K111" s="149"/>
      <c r="L111" s="149"/>
      <c r="M111" s="92"/>
    </row>
    <row r="112" spans="2:17" x14ac:dyDescent="0.25">
      <c r="B112" s="149"/>
      <c r="C112" s="149"/>
      <c r="D112" s="149"/>
      <c r="E112" s="149"/>
      <c r="F112" s="149"/>
      <c r="G112" s="149"/>
      <c r="H112" s="149"/>
      <c r="I112" s="149"/>
      <c r="J112" s="149"/>
      <c r="K112" s="149"/>
      <c r="L112" s="149"/>
      <c r="M112" s="92"/>
    </row>
    <row r="113" spans="1:13" x14ac:dyDescent="0.25">
      <c r="B113" s="149"/>
      <c r="C113" s="149"/>
      <c r="D113" s="149"/>
      <c r="E113" s="149"/>
      <c r="F113" s="149"/>
      <c r="G113" s="149"/>
      <c r="H113" s="149"/>
      <c r="I113" s="149"/>
      <c r="J113" s="149"/>
      <c r="K113" s="149"/>
      <c r="L113" s="149"/>
      <c r="M113" s="92"/>
    </row>
    <row r="114" spans="1:13" x14ac:dyDescent="0.25">
      <c r="B114" s="121"/>
      <c r="C114" s="121"/>
      <c r="D114" s="121"/>
      <c r="E114" s="121"/>
      <c r="F114" s="121"/>
      <c r="G114" s="121"/>
      <c r="H114" s="121"/>
      <c r="I114" s="121"/>
      <c r="J114" s="121"/>
      <c r="K114" s="121"/>
      <c r="L114" s="121"/>
      <c r="M114" s="93"/>
    </row>
    <row r="115" spans="1:13" ht="15" customHeight="1" x14ac:dyDescent="0.25">
      <c r="A115" s="94"/>
      <c r="B115" s="122" t="s">
        <v>86</v>
      </c>
      <c r="C115" s="123"/>
      <c r="D115" s="123"/>
      <c r="E115" s="123"/>
      <c r="F115" s="123"/>
      <c r="G115" s="123"/>
      <c r="H115" s="123"/>
      <c r="I115" s="123"/>
      <c r="J115" s="123"/>
      <c r="K115" s="123" t="s">
        <v>44</v>
      </c>
      <c r="L115" s="123"/>
      <c r="M115" s="95"/>
    </row>
    <row r="116" spans="1:13" x14ac:dyDescent="0.25">
      <c r="B116" s="102"/>
      <c r="C116" s="102"/>
      <c r="D116" s="102"/>
      <c r="E116" s="102"/>
      <c r="F116" s="102"/>
      <c r="G116" s="102"/>
      <c r="H116" s="102"/>
      <c r="I116" s="102"/>
      <c r="J116" s="102"/>
      <c r="K116" s="102"/>
      <c r="L116" s="102"/>
    </row>
  </sheetData>
  <sheetProtection password="9E01" sheet="1" objects="1" scenarios="1" selectLockedCells="1"/>
  <mergeCells count="24">
    <mergeCell ref="D36:E36"/>
    <mergeCell ref="C1:K1"/>
    <mergeCell ref="C3:K7"/>
    <mergeCell ref="N6:P9"/>
    <mergeCell ref="H9:I9"/>
    <mergeCell ref="K22:K23"/>
    <mergeCell ref="K28:K29"/>
    <mergeCell ref="H11:I11"/>
    <mergeCell ref="D38:E38"/>
    <mergeCell ref="D40:E40"/>
    <mergeCell ref="F50:H50"/>
    <mergeCell ref="B57:L61"/>
    <mergeCell ref="D99:E100"/>
    <mergeCell ref="C82:C83"/>
    <mergeCell ref="C65:K65"/>
    <mergeCell ref="C67:K71"/>
    <mergeCell ref="D103:E104"/>
    <mergeCell ref="C86:C87"/>
    <mergeCell ref="B109:L113"/>
    <mergeCell ref="D93:E94"/>
    <mergeCell ref="D95:E96"/>
    <mergeCell ref="D97:E98"/>
    <mergeCell ref="C106:K106"/>
    <mergeCell ref="D101:E102"/>
  </mergeCells>
  <dataValidations count="4">
    <dataValidation allowBlank="1" showErrorMessage="1" promptTitle="Select from drop down tab" prompt="Select either kg N/ha or mm effluent applied" sqref="Q26:Q34 Q83:Q89 Q101:Q107"/>
    <dataValidation type="whole" allowBlank="1" showInputMessage="1" showErrorMessage="1" sqref="E16">
      <formula1>1</formula1>
      <formula2>10000</formula2>
    </dataValidation>
    <dataValidation type="list" allowBlank="1" showInputMessage="1" showErrorMessage="1" sqref="H9:I9">
      <formula1>$J$9:$L$9</formula1>
    </dataValidation>
    <dataValidation type="list" allowBlank="1" showInputMessage="1" showErrorMessage="1" sqref="H11:I11">
      <formula1>$J$11:$L$11</formula1>
    </dataValidation>
  </dataValidations>
  <pageMargins left="0.7" right="0.7" top="0.75" bottom="0.75" header="0.3" footer="0.3"/>
  <pageSetup paperSize="9" scale="60" fitToHeight="0" orientation="portrait" r:id="rId1"/>
  <rowBreaks count="1" manualBreakCount="1">
    <brk id="6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R55"/>
  <sheetViews>
    <sheetView workbookViewId="0"/>
  </sheetViews>
  <sheetFormatPr defaultRowHeight="15" x14ac:dyDescent="0.25"/>
  <cols>
    <col min="1" max="8" width="9.28515625" style="132" bestFit="1" customWidth="1"/>
    <col min="9" max="9" width="13.7109375" style="132" bestFit="1" customWidth="1"/>
    <col min="10" max="252" width="9.28515625" style="132" bestFit="1" customWidth="1"/>
    <col min="253" max="16384" width="9.140625" style="132"/>
  </cols>
  <sheetData>
    <row r="1" spans="1:252" ht="15" customHeight="1" x14ac:dyDescent="0.25">
      <c r="A1" s="130"/>
      <c r="B1" s="131"/>
      <c r="C1" s="131"/>
      <c r="D1" s="131"/>
      <c r="E1" s="131"/>
      <c r="F1" s="131"/>
      <c r="G1" s="131"/>
      <c r="H1" s="131"/>
      <c r="I1" s="131"/>
      <c r="J1" s="131"/>
      <c r="K1" s="131"/>
      <c r="L1" s="131"/>
      <c r="M1" s="131"/>
    </row>
    <row r="2" spans="1:252" ht="15" customHeight="1" x14ac:dyDescent="0.25">
      <c r="A2" s="131" t="s">
        <v>45</v>
      </c>
      <c r="B2" s="131"/>
      <c r="C2" s="130"/>
      <c r="D2" s="130" t="s">
        <v>46</v>
      </c>
      <c r="E2" s="130" t="s">
        <v>47</v>
      </c>
      <c r="F2" s="131" t="s">
        <v>0</v>
      </c>
      <c r="G2" s="131" t="s">
        <v>48</v>
      </c>
      <c r="H2" s="131" t="s">
        <v>49</v>
      </c>
      <c r="I2" s="131" t="s">
        <v>85</v>
      </c>
      <c r="J2" s="131" t="s">
        <v>50</v>
      </c>
      <c r="K2" s="131" t="s">
        <v>51</v>
      </c>
      <c r="L2" s="131">
        <v>1</v>
      </c>
      <c r="M2" s="130"/>
      <c r="N2" s="131"/>
      <c r="O2" s="133"/>
      <c r="P2" s="131"/>
      <c r="Q2" s="133"/>
    </row>
    <row r="3" spans="1:252" ht="15" customHeight="1" x14ac:dyDescent="0.25">
      <c r="A3" s="131">
        <f>'Working Volume Calculator'!$C$24</f>
        <v>2</v>
      </c>
      <c r="B3" s="131"/>
      <c r="C3" s="130" t="s">
        <v>52</v>
      </c>
      <c r="D3" s="130">
        <f>'Working Volume Calculator'!F52</f>
        <v>32</v>
      </c>
      <c r="E3" s="130">
        <f>IF('Working Volume Calculator'!$H$9="Circular","",IF('Working Volume Calculator'!$H$9="Saucer (Cone)","",'Working Volume Calculator'!I16))</f>
        <v>32</v>
      </c>
      <c r="F3" s="131">
        <f>'Working Volume Calculator'!K24</f>
        <v>0.5</v>
      </c>
      <c r="G3" s="131"/>
      <c r="H3" s="131"/>
      <c r="I3" s="131"/>
      <c r="J3" s="131">
        <f t="shared" ref="J3:J8" si="0">SQRT(F3^2+(A3*F3)^2)</f>
        <v>1.1180339887498949</v>
      </c>
      <c r="K3" s="131">
        <f>J3</f>
        <v>1.1180339887498949</v>
      </c>
      <c r="L3" s="131"/>
      <c r="M3" s="130"/>
    </row>
    <row r="4" spans="1:252" ht="15" customHeight="1" x14ac:dyDescent="0.25">
      <c r="A4" s="131">
        <f>'Working Volume Calculator'!$C$24</f>
        <v>2</v>
      </c>
      <c r="B4" s="131"/>
      <c r="C4" s="130" t="s">
        <v>53</v>
      </c>
      <c r="D4" s="130">
        <f>D3-(2*'Working Volume Calculator'!$K$24*'Working Volume Calculator'!$F$54)</f>
        <v>30</v>
      </c>
      <c r="E4" s="130">
        <f>IF('Working Volume Calculator'!$H$9="Circular","",IF('Working Volume Calculator'!$H$9="Saucer (Cone)","",E3-(2*'Working Volume Calculator'!$K$24*'Working Volume Calculator'!$C$24)))</f>
        <v>30</v>
      </c>
      <c r="F4" s="134">
        <f>B22</f>
        <v>0.4</v>
      </c>
      <c r="G4" s="135">
        <f>'Working Volume Calculator'!$F$36/4</f>
        <v>340.66666666666669</v>
      </c>
      <c r="H4" s="130">
        <f>IF('Working Volume Calculator'!$H$9="Square or Rectangular",(2*D4*E4*F4+F4*E4*(D4-2*F4*A4)+F4*D4*(E4-2*F4*A4)+2*F4*(D4-2*F4*A4)*(E4-2*F4*A4))/6,((PI()*F4)/12)*(D4^2+D4*(D4-2*F4*A4)+(D4-2*F4*A4)^2))</f>
        <v>341.14133333333331</v>
      </c>
      <c r="I4" s="134">
        <f>(G4-H4)^2</f>
        <v>0.22530844444440157</v>
      </c>
      <c r="J4" s="131">
        <f t="shared" si="0"/>
        <v>0.89442719099991597</v>
      </c>
      <c r="K4" s="131">
        <f>K3+J4</f>
        <v>2.0124611797498106</v>
      </c>
      <c r="L4" s="131"/>
      <c r="M4" s="130"/>
    </row>
    <row r="5" spans="1:252" ht="15" customHeight="1" x14ac:dyDescent="0.25">
      <c r="A5" s="131">
        <f>'Working Volume Calculator'!$C$24</f>
        <v>2</v>
      </c>
      <c r="B5" s="131"/>
      <c r="C5" s="136" t="s">
        <v>54</v>
      </c>
      <c r="D5" s="130">
        <f>D4-(2*(F4)*'Working Volume Calculator'!$F$54)</f>
        <v>28.4</v>
      </c>
      <c r="E5" s="130">
        <f>IF('Working Volume Calculator'!$H$9="Circular","",IF('Working Volume Calculator'!$H$9="Saucer (Cone)","",E4-(2*(F4)*'Working Volume Calculator'!$C$24)))</f>
        <v>28.4</v>
      </c>
      <c r="F5" s="134">
        <f>B33</f>
        <v>0.45</v>
      </c>
      <c r="G5" s="135">
        <f>'Working Volume Calculator'!$F$36/4</f>
        <v>340.66666666666669</v>
      </c>
      <c r="H5" s="130">
        <f>IF('Working Volume Calculator'!$H$9="Square or Rectangular",(2*D5*E5*F5+F5*E5*(D5-2*F5*A5)+F5*D5*(E5-2*F5*A5)+2*F5*(D5-2*F5*A5)*(E5-2*F5*A5))/6,((PI()*F5)/12)*(D5^2+D5*(D5-2*F5*A5)+(D5-2*F5*A5)^2))</f>
        <v>340.43399999999991</v>
      </c>
      <c r="I5" s="134">
        <f>(G5-H5)^2</f>
        <v>5.4133777777827435E-2</v>
      </c>
      <c r="J5" s="131">
        <f t="shared" si="0"/>
        <v>1.0062305898749055</v>
      </c>
      <c r="K5" s="131">
        <f>K4+J5</f>
        <v>3.0186917696247164</v>
      </c>
      <c r="L5" s="131"/>
      <c r="M5" s="130"/>
    </row>
    <row r="6" spans="1:252" ht="15" customHeight="1" x14ac:dyDescent="0.25">
      <c r="A6" s="131">
        <f>'Working Volume Calculator'!$C$24</f>
        <v>2</v>
      </c>
      <c r="B6" s="131"/>
      <c r="C6" s="130" t="s">
        <v>55</v>
      </c>
      <c r="D6" s="130">
        <f>D5-(2*(F5)*'Working Volume Calculator'!$F$54)</f>
        <v>26.599999999999998</v>
      </c>
      <c r="E6" s="130">
        <f>IF('Working Volume Calculator'!$H$9="Circular","",IF('Working Volume Calculator'!$H$9="Saucer (Cone)","",E5-(2*(F5)*'Working Volume Calculator'!$C$24)))</f>
        <v>26.599999999999998</v>
      </c>
      <c r="F6" s="134">
        <f>B44</f>
        <v>0.52</v>
      </c>
      <c r="G6" s="135">
        <f>'Working Volume Calculator'!$F$36/4</f>
        <v>340.66666666666669</v>
      </c>
      <c r="H6" s="130">
        <f>IF('Working Volume Calculator'!$H$9="Square or Rectangular",(2*D6*E6*F6+F6*E6*(D6-2*F6*A6)+F6*D6*(E6-2*F6*A6)+2*F6*(D6-2*F6*A6)*(E6-2*F6*A6))/6,((PI()*F6)/12)*(D6^2+D6*(D6-2*F6*A6)+(D6-2*F6*A6)^2))</f>
        <v>339.91054933333322</v>
      </c>
      <c r="I6" s="134">
        <f>(G6-H6)^2</f>
        <v>0.57171342176730822</v>
      </c>
      <c r="J6" s="131">
        <f t="shared" si="0"/>
        <v>1.1627553482998907</v>
      </c>
      <c r="K6" s="131">
        <f>K5+J6</f>
        <v>4.1814471179246073</v>
      </c>
      <c r="L6" s="131"/>
      <c r="M6" s="130"/>
    </row>
    <row r="7" spans="1:252" ht="15" customHeight="1" x14ac:dyDescent="0.25">
      <c r="A7" s="131">
        <f>'Working Volume Calculator'!$C$24</f>
        <v>2</v>
      </c>
      <c r="B7" s="131"/>
      <c r="C7" s="130" t="s">
        <v>56</v>
      </c>
      <c r="D7" s="130">
        <f>D6-(2*(F6)*'Working Volume Calculator'!$F$54)</f>
        <v>24.519999999999996</v>
      </c>
      <c r="E7" s="130">
        <f>IF('Working Volume Calculator'!$H$9="Circular","",IF('Working Volume Calculator'!$H$9="Saucer (Cone)","",E6-(2*(F6)*'Working Volume Calculator'!$C$24)))</f>
        <v>24.519999999999996</v>
      </c>
      <c r="F7" s="134">
        <f>B55</f>
        <v>0.63</v>
      </c>
      <c r="G7" s="135">
        <f>'Working Volume Calculator'!$F$36/4</f>
        <v>340.66666666666669</v>
      </c>
      <c r="H7" s="130">
        <f>IF('Working Volume Calculator'!$H$9="Square or Rectangular",(2*D7*E7*F7+F7*E7*(D7-2*F7*A7)+F7*D7*(E7-2*F7*A7)+2*F7*(D7-2*F7*A7)*(E7-2*F7*A7))/6,((PI()*F7)/12)*(D7^2+D7*(D7-2*F7*A7)+(D7-2*F7*A7)^2))</f>
        <v>341.1807839999999</v>
      </c>
      <c r="I7" s="134">
        <f>(G7-H7)^2</f>
        <v>0.26431663243365883</v>
      </c>
      <c r="J7" s="131">
        <f t="shared" si="0"/>
        <v>1.4087228258248676</v>
      </c>
      <c r="K7" s="131">
        <f>K6+J7</f>
        <v>5.5901699437494745</v>
      </c>
      <c r="L7" s="131"/>
      <c r="M7" s="130"/>
    </row>
    <row r="8" spans="1:252" ht="15" customHeight="1" x14ac:dyDescent="0.25">
      <c r="A8" s="131">
        <f>'Working Volume Calculator'!$C$24</f>
        <v>2</v>
      </c>
      <c r="B8" s="131"/>
      <c r="C8" s="130" t="s">
        <v>57</v>
      </c>
      <c r="D8" s="130">
        <f>D7-(2*F7*'Working Volume Calculator'!$F$54)</f>
        <v>21.999999999999996</v>
      </c>
      <c r="E8" s="130">
        <f>IF('Working Volume Calculator'!$H$9="Circular","",IF('Working Volume Calculator'!$H$9="Saucer (Cone)","",E7-(2*(F7)*'Working Volume Calculator'!$C$24)))</f>
        <v>21.999999999999996</v>
      </c>
      <c r="F8" s="131">
        <f>'Working Volume Calculator'!K30</f>
        <v>0.5</v>
      </c>
      <c r="G8" s="131"/>
      <c r="H8" s="131"/>
      <c r="I8" s="131"/>
      <c r="J8" s="131">
        <f t="shared" si="0"/>
        <v>1.1180339887498949</v>
      </c>
      <c r="K8" s="131">
        <f>K7+J8</f>
        <v>6.7082039324993694</v>
      </c>
      <c r="L8" s="131"/>
      <c r="M8" s="130"/>
    </row>
    <row r="9" spans="1:252" ht="15" customHeight="1" x14ac:dyDescent="0.25">
      <c r="A9" s="131">
        <f>'Working Volume Calculator'!$C$24</f>
        <v>2</v>
      </c>
      <c r="B9" s="131"/>
      <c r="C9" s="130" t="s">
        <v>58</v>
      </c>
      <c r="D9" s="130">
        <f>D8-(2*('Working Volume Calculator'!$K$30)*'Working Volume Calculator'!$F$54)</f>
        <v>19.999999999999996</v>
      </c>
      <c r="E9" s="130">
        <f>IF('Working Volume Calculator'!$H$9="Circular","",IF('Working Volume Calculator'!$H$9="Saucer (Cone)","",E8-(2*(F8)*'Working Volume Calculator'!$C$24)))</f>
        <v>19.999999999999996</v>
      </c>
      <c r="F9" s="131"/>
      <c r="G9" s="131"/>
      <c r="H9" s="131"/>
      <c r="I9" s="131"/>
      <c r="J9" s="131"/>
      <c r="K9" s="131"/>
      <c r="L9" s="131"/>
      <c r="M9" s="130"/>
      <c r="N9" s="137"/>
      <c r="P9" s="137"/>
      <c r="Q9" s="137"/>
    </row>
    <row r="10" spans="1:252" ht="15" customHeight="1" x14ac:dyDescent="0.45">
      <c r="A10" s="131">
        <f>'Working Volume Calculator'!$C$24</f>
        <v>2</v>
      </c>
      <c r="B10" s="131"/>
      <c r="C10" s="131"/>
      <c r="D10" s="130"/>
      <c r="E10" s="130"/>
      <c r="F10" s="131">
        <f>SUM(F3:F8)</f>
        <v>3</v>
      </c>
      <c r="G10" s="138"/>
      <c r="H10" s="131"/>
      <c r="I10" s="131"/>
      <c r="J10" s="131"/>
      <c r="K10" s="131"/>
      <c r="L10" s="131"/>
      <c r="M10" s="130"/>
      <c r="O10" s="137"/>
    </row>
    <row r="11" spans="1:252" ht="15" customHeight="1" x14ac:dyDescent="0.25">
      <c r="A11" s="130"/>
      <c r="B11" s="131"/>
      <c r="C11" s="131"/>
      <c r="D11" s="131"/>
      <c r="E11" s="131"/>
      <c r="F11" s="131"/>
      <c r="G11" s="131"/>
      <c r="H11" s="131"/>
      <c r="I11" s="131"/>
      <c r="J11" s="131"/>
      <c r="K11" s="131"/>
      <c r="L11" s="131"/>
      <c r="M11" s="131"/>
    </row>
    <row r="12" spans="1:252" ht="15" customHeight="1" x14ac:dyDescent="0.25">
      <c r="A12" s="130"/>
      <c r="B12" s="131"/>
      <c r="C12" s="131"/>
      <c r="D12" s="131"/>
      <c r="E12" s="131"/>
      <c r="F12" s="131"/>
      <c r="G12" s="131"/>
      <c r="H12" s="131"/>
      <c r="I12" s="131"/>
      <c r="J12" s="131"/>
      <c r="K12" s="131"/>
      <c r="L12" s="131"/>
      <c r="M12" s="131"/>
    </row>
    <row r="13" spans="1:252" ht="15" customHeight="1" x14ac:dyDescent="0.25">
      <c r="A13" s="140" t="s">
        <v>53</v>
      </c>
      <c r="B13" s="132">
        <v>0</v>
      </c>
      <c r="C13" s="132">
        <v>5.0000000000000001E-3</v>
      </c>
      <c r="D13" s="132">
        <v>0.01</v>
      </c>
      <c r="E13" s="132">
        <v>1.4999999999999999E-2</v>
      </c>
      <c r="F13" s="132">
        <v>0.02</v>
      </c>
      <c r="G13" s="132">
        <v>2.5000000000000001E-2</v>
      </c>
      <c r="H13" s="132">
        <v>0.03</v>
      </c>
      <c r="I13" s="132">
        <v>3.5000000000000003E-2</v>
      </c>
      <c r="J13" s="132">
        <v>0.04</v>
      </c>
      <c r="K13" s="132">
        <v>4.4999999999999998E-2</v>
      </c>
      <c r="L13" s="132">
        <v>0.05</v>
      </c>
      <c r="M13" s="132">
        <v>5.5E-2</v>
      </c>
      <c r="N13" s="132">
        <v>0.06</v>
      </c>
      <c r="O13" s="132">
        <v>6.5000000000000002E-2</v>
      </c>
      <c r="P13" s="132">
        <v>7.0000000000000007E-2</v>
      </c>
      <c r="Q13" s="132">
        <v>7.4999999999999997E-2</v>
      </c>
      <c r="R13" s="132">
        <v>0.08</v>
      </c>
      <c r="S13" s="132">
        <v>8.5000000000000006E-2</v>
      </c>
      <c r="T13" s="132">
        <v>0.09</v>
      </c>
      <c r="U13" s="132">
        <v>9.5000000000000001E-2</v>
      </c>
      <c r="V13" s="132">
        <v>0.1</v>
      </c>
      <c r="W13" s="132">
        <v>0.105</v>
      </c>
      <c r="X13" s="132">
        <v>0.11</v>
      </c>
      <c r="Y13" s="132">
        <v>0.115</v>
      </c>
      <c r="Z13" s="132">
        <v>0.12</v>
      </c>
      <c r="AA13" s="132">
        <v>0.125</v>
      </c>
      <c r="AB13" s="132">
        <v>0.13</v>
      </c>
      <c r="AC13" s="132">
        <v>0.13500000000000001</v>
      </c>
      <c r="AD13" s="132">
        <v>0.14000000000000001</v>
      </c>
      <c r="AE13" s="132">
        <v>0.14499999999999999</v>
      </c>
      <c r="AF13" s="132">
        <v>0.15</v>
      </c>
      <c r="AG13" s="132">
        <v>0.155</v>
      </c>
      <c r="AH13" s="132">
        <v>0.16</v>
      </c>
      <c r="AI13" s="132">
        <v>0.16500000000000001</v>
      </c>
      <c r="AJ13" s="132">
        <v>0.17</v>
      </c>
      <c r="AK13" s="132">
        <v>0.17499999999999999</v>
      </c>
      <c r="AL13" s="132">
        <v>0.18</v>
      </c>
      <c r="AM13" s="132">
        <v>0.185</v>
      </c>
      <c r="AN13" s="132">
        <v>0.19</v>
      </c>
      <c r="AO13" s="132">
        <v>0.19500000000000001</v>
      </c>
      <c r="AP13" s="132">
        <v>0.2</v>
      </c>
      <c r="AQ13" s="132">
        <v>0.20499999999999999</v>
      </c>
      <c r="AR13" s="132">
        <v>0.21</v>
      </c>
      <c r="AS13" s="132">
        <v>0.215</v>
      </c>
      <c r="AT13" s="132">
        <v>0.22</v>
      </c>
      <c r="AU13" s="132">
        <v>0.22500000000000001</v>
      </c>
      <c r="AV13" s="132">
        <v>0.23</v>
      </c>
      <c r="AW13" s="132">
        <v>0.23499999999999999</v>
      </c>
      <c r="AX13" s="132">
        <v>0.24</v>
      </c>
      <c r="AY13" s="132">
        <v>0.245</v>
      </c>
      <c r="AZ13" s="132">
        <v>0.25</v>
      </c>
      <c r="BA13" s="132">
        <v>0.255</v>
      </c>
      <c r="BB13" s="132">
        <v>0.26</v>
      </c>
      <c r="BC13" s="132">
        <v>0.26500000000000001</v>
      </c>
      <c r="BD13" s="132">
        <v>0.27</v>
      </c>
      <c r="BE13" s="132">
        <v>0.27500000000000002</v>
      </c>
      <c r="BF13" s="132">
        <v>0.28000000000000003</v>
      </c>
      <c r="BG13" s="132">
        <v>0.28499999999999998</v>
      </c>
      <c r="BH13" s="132">
        <v>0.28999999999999998</v>
      </c>
      <c r="BI13" s="132">
        <v>0.29499999999999998</v>
      </c>
      <c r="BJ13" s="132">
        <v>0.3</v>
      </c>
      <c r="BK13" s="132">
        <v>0.30499999999999999</v>
      </c>
      <c r="BL13" s="132">
        <v>0.31</v>
      </c>
      <c r="BM13" s="132">
        <v>0.315</v>
      </c>
      <c r="BN13" s="132">
        <v>0.32</v>
      </c>
      <c r="BO13" s="132">
        <v>0.32500000000000001</v>
      </c>
      <c r="BP13" s="132">
        <v>0.33</v>
      </c>
      <c r="BQ13" s="132">
        <v>0.33500000000000002</v>
      </c>
      <c r="BR13" s="132">
        <v>0.34</v>
      </c>
      <c r="BS13" s="132">
        <v>0.34499999999999997</v>
      </c>
      <c r="BT13" s="132">
        <v>0.35</v>
      </c>
      <c r="BU13" s="132">
        <v>0.35499999999999998</v>
      </c>
      <c r="BV13" s="132">
        <v>0.36</v>
      </c>
      <c r="BW13" s="132">
        <v>0.36499999999999999</v>
      </c>
      <c r="BX13" s="132">
        <v>0.37</v>
      </c>
      <c r="BY13" s="132">
        <v>0.375</v>
      </c>
      <c r="BZ13" s="132">
        <v>0.38</v>
      </c>
      <c r="CA13" s="132">
        <v>0.38500000000000001</v>
      </c>
      <c r="CB13" s="132">
        <v>0.39</v>
      </c>
      <c r="CC13" s="132">
        <v>0.39500000000000002</v>
      </c>
      <c r="CD13" s="132">
        <v>0.4</v>
      </c>
      <c r="CE13" s="132">
        <v>0.40500000000000003</v>
      </c>
      <c r="CF13" s="132">
        <v>0.41</v>
      </c>
      <c r="CG13" s="132">
        <v>0.41499999999999998</v>
      </c>
      <c r="CH13" s="132">
        <v>0.42</v>
      </c>
      <c r="CI13" s="132">
        <v>0.42499999999999999</v>
      </c>
      <c r="CJ13" s="132">
        <v>0.43</v>
      </c>
      <c r="CK13" s="132">
        <v>0.435</v>
      </c>
      <c r="CL13" s="132">
        <v>0.44</v>
      </c>
      <c r="CM13" s="132">
        <v>0.44500000000000001</v>
      </c>
      <c r="CN13" s="132">
        <v>0.45</v>
      </c>
      <c r="CO13" s="132">
        <v>0.45500000000000002</v>
      </c>
      <c r="CP13" s="132">
        <v>0.46</v>
      </c>
      <c r="CQ13" s="132">
        <v>0.46500000000000002</v>
      </c>
      <c r="CR13" s="132">
        <v>0.47</v>
      </c>
      <c r="CS13" s="132">
        <v>0.47499999999999998</v>
      </c>
      <c r="CT13" s="132">
        <v>0.48</v>
      </c>
      <c r="CU13" s="132">
        <v>0.48499999999999999</v>
      </c>
      <c r="CV13" s="132">
        <v>0.49</v>
      </c>
      <c r="CW13" s="132">
        <v>0.495</v>
      </c>
      <c r="CX13" s="132">
        <v>0.5</v>
      </c>
      <c r="CY13" s="132">
        <v>0.505</v>
      </c>
      <c r="CZ13" s="132">
        <v>0.51</v>
      </c>
      <c r="DA13" s="132">
        <v>0.51500000000000001</v>
      </c>
      <c r="DB13" s="132">
        <v>0.52</v>
      </c>
      <c r="DC13" s="132">
        <v>0.52500000000000002</v>
      </c>
      <c r="DD13" s="132">
        <v>0.53</v>
      </c>
      <c r="DE13" s="132">
        <v>0.53500000000000003</v>
      </c>
      <c r="DF13" s="132">
        <v>0.54</v>
      </c>
      <c r="DG13" s="132">
        <v>0.54500000000000004</v>
      </c>
      <c r="DH13" s="132">
        <v>0.55000000000000004</v>
      </c>
      <c r="DI13" s="132">
        <v>0.55500000000000005</v>
      </c>
      <c r="DJ13" s="132">
        <v>0.56000000000000005</v>
      </c>
      <c r="DK13" s="132">
        <v>0.56499999999999995</v>
      </c>
      <c r="DL13" s="132">
        <v>0.56999999999999995</v>
      </c>
      <c r="DM13" s="132">
        <v>0.57499999999999996</v>
      </c>
      <c r="DN13" s="132">
        <v>0.57999999999999996</v>
      </c>
      <c r="DO13" s="132">
        <v>0.58499999999999996</v>
      </c>
      <c r="DP13" s="132">
        <v>0.59</v>
      </c>
      <c r="DQ13" s="132">
        <v>0.59499999999999997</v>
      </c>
      <c r="DR13" s="132">
        <v>0.6</v>
      </c>
      <c r="DS13" s="132">
        <v>0.60499999999999998</v>
      </c>
      <c r="DT13" s="132">
        <v>0.61</v>
      </c>
      <c r="DU13" s="132">
        <v>0.61499999999999999</v>
      </c>
      <c r="DV13" s="132">
        <v>0.62</v>
      </c>
      <c r="DW13" s="132">
        <v>0.625</v>
      </c>
      <c r="DX13" s="132">
        <v>0.63</v>
      </c>
      <c r="DY13" s="132">
        <v>0.63500000000000001</v>
      </c>
      <c r="DZ13" s="132">
        <v>0.64</v>
      </c>
      <c r="EA13" s="132">
        <v>0.64500000000000002</v>
      </c>
      <c r="EB13" s="132">
        <v>0.65</v>
      </c>
      <c r="EC13" s="132">
        <v>0.65500000000000003</v>
      </c>
      <c r="ED13" s="132">
        <v>0.66</v>
      </c>
      <c r="EE13" s="132">
        <v>0.66500000000000004</v>
      </c>
      <c r="EF13" s="132">
        <v>0.67</v>
      </c>
      <c r="EG13" s="132">
        <v>0.67500000000000004</v>
      </c>
      <c r="EH13" s="132">
        <v>0.68</v>
      </c>
      <c r="EI13" s="132">
        <v>0.68500000000000005</v>
      </c>
      <c r="EJ13" s="132">
        <v>0.69</v>
      </c>
      <c r="EK13" s="132">
        <v>0.69499999999999995</v>
      </c>
      <c r="EL13" s="132">
        <v>0.7</v>
      </c>
      <c r="EM13" s="132">
        <v>0.70499999999999996</v>
      </c>
      <c r="EN13" s="132">
        <v>0.71</v>
      </c>
      <c r="EO13" s="132">
        <v>0.71499999999999997</v>
      </c>
      <c r="EP13" s="132">
        <v>0.72</v>
      </c>
      <c r="EQ13" s="132">
        <v>0.72499999999999998</v>
      </c>
      <c r="ER13" s="132">
        <v>0.73</v>
      </c>
      <c r="ES13" s="132">
        <v>0.73499999999999999</v>
      </c>
      <c r="ET13" s="132">
        <v>0.74</v>
      </c>
      <c r="EU13" s="132">
        <v>0.745</v>
      </c>
      <c r="EV13" s="132">
        <v>0.75</v>
      </c>
      <c r="EW13" s="132">
        <v>0.755</v>
      </c>
      <c r="EX13" s="132">
        <v>0.76</v>
      </c>
      <c r="EY13" s="132">
        <v>0.76500000000000001</v>
      </c>
      <c r="EZ13" s="132">
        <v>0.77</v>
      </c>
      <c r="FA13" s="132">
        <v>0.77500000000000002</v>
      </c>
      <c r="FB13" s="132">
        <v>0.78</v>
      </c>
      <c r="FC13" s="132">
        <v>0.78500000000000003</v>
      </c>
      <c r="FD13" s="132">
        <v>0.79</v>
      </c>
      <c r="FE13" s="132">
        <v>0.79500000000000004</v>
      </c>
      <c r="FF13" s="132">
        <v>0.8</v>
      </c>
      <c r="FG13" s="132">
        <v>0.80500000000000005</v>
      </c>
      <c r="FH13" s="132">
        <v>0.81</v>
      </c>
      <c r="FI13" s="132">
        <v>0.81499999999999995</v>
      </c>
      <c r="FJ13" s="132">
        <v>0.82</v>
      </c>
      <c r="FK13" s="132">
        <v>0.82499999999999996</v>
      </c>
      <c r="FL13" s="132">
        <v>0.83</v>
      </c>
      <c r="FM13" s="132">
        <v>0.83499999999999996</v>
      </c>
      <c r="FN13" s="132">
        <v>0.84</v>
      </c>
      <c r="FO13" s="132">
        <v>0.84499999999999997</v>
      </c>
      <c r="FP13" s="132">
        <v>0.85</v>
      </c>
      <c r="FQ13" s="132">
        <v>0.85499999999999998</v>
      </c>
      <c r="FR13" s="132">
        <v>0.86</v>
      </c>
      <c r="FS13" s="132">
        <v>0.86499999999999999</v>
      </c>
      <c r="FT13" s="132">
        <v>0.87</v>
      </c>
      <c r="FU13" s="132">
        <v>0.875</v>
      </c>
      <c r="FV13" s="132">
        <v>0.88</v>
      </c>
      <c r="FW13" s="132">
        <v>0.88500000000000001</v>
      </c>
      <c r="FX13" s="132">
        <v>0.89</v>
      </c>
      <c r="FY13" s="132">
        <v>0.89500000000000002</v>
      </c>
      <c r="FZ13" s="132">
        <v>0.9</v>
      </c>
      <c r="GA13" s="132">
        <v>0.90500000000000003</v>
      </c>
      <c r="GB13" s="132">
        <v>0.91</v>
      </c>
      <c r="GC13" s="132">
        <v>0.91500000000000004</v>
      </c>
      <c r="GD13" s="132">
        <v>0.92</v>
      </c>
      <c r="GE13" s="132">
        <v>0.92500000000000004</v>
      </c>
      <c r="GF13" s="132">
        <v>0.93</v>
      </c>
      <c r="GG13" s="132">
        <v>0.93500000000000005</v>
      </c>
      <c r="GH13" s="132">
        <v>0.94</v>
      </c>
      <c r="GI13" s="132">
        <v>0.94499999999999995</v>
      </c>
      <c r="GJ13" s="132">
        <v>0.95</v>
      </c>
      <c r="GK13" s="132">
        <v>0.95499999999999996</v>
      </c>
      <c r="GL13" s="132">
        <v>0.96</v>
      </c>
      <c r="GM13" s="132">
        <v>0.96499999999999997</v>
      </c>
      <c r="GN13" s="132">
        <v>0.97</v>
      </c>
      <c r="GO13" s="132">
        <v>0.97499999999999998</v>
      </c>
      <c r="GP13" s="132">
        <v>0.98</v>
      </c>
      <c r="GQ13" s="132">
        <v>0.98499999999999999</v>
      </c>
      <c r="GR13" s="132">
        <v>0.99</v>
      </c>
      <c r="GS13" s="132">
        <v>0.995</v>
      </c>
      <c r="GT13" s="132">
        <v>1</v>
      </c>
      <c r="GU13" s="132">
        <v>1.0049999999999999</v>
      </c>
      <c r="GV13" s="132">
        <v>1.01</v>
      </c>
      <c r="GW13" s="132">
        <v>1.0149999999999999</v>
      </c>
      <c r="GX13" s="132">
        <v>1.02</v>
      </c>
      <c r="GY13" s="132">
        <v>1.0249999999999999</v>
      </c>
      <c r="GZ13" s="132">
        <v>1.03</v>
      </c>
      <c r="HA13" s="132">
        <v>1.0349999999999999</v>
      </c>
      <c r="HB13" s="132">
        <v>1.04</v>
      </c>
      <c r="HC13" s="132">
        <v>1.0449999999999999</v>
      </c>
      <c r="HD13" s="132">
        <v>1.05</v>
      </c>
      <c r="HE13" s="132">
        <v>1.0549999999999999</v>
      </c>
      <c r="HF13" s="132">
        <v>1.06</v>
      </c>
      <c r="HG13" s="132">
        <v>1.0649999999999999</v>
      </c>
      <c r="HH13" s="132">
        <v>1.07</v>
      </c>
      <c r="HI13" s="132">
        <v>1.075</v>
      </c>
      <c r="HJ13" s="132">
        <v>1.08</v>
      </c>
      <c r="HK13" s="132">
        <v>1.085</v>
      </c>
      <c r="HL13" s="132">
        <v>1.0900000000000001</v>
      </c>
      <c r="HM13" s="132">
        <v>1.095</v>
      </c>
      <c r="HN13" s="132">
        <v>1.1000000000000001</v>
      </c>
      <c r="HO13" s="132">
        <v>1.105</v>
      </c>
      <c r="HP13" s="132">
        <v>1.1100000000000001</v>
      </c>
      <c r="HQ13" s="132">
        <v>1.115</v>
      </c>
      <c r="HR13" s="132">
        <v>1.1200000000000001</v>
      </c>
      <c r="HS13" s="132">
        <v>1.125</v>
      </c>
      <c r="HT13" s="132">
        <v>1.1299999999999999</v>
      </c>
      <c r="HU13" s="132">
        <v>1.135</v>
      </c>
      <c r="HV13" s="132">
        <v>1.1399999999999999</v>
      </c>
      <c r="HW13" s="132">
        <v>1.145</v>
      </c>
      <c r="HX13" s="132">
        <v>1.1499999999999999</v>
      </c>
      <c r="HY13" s="132">
        <v>1.155</v>
      </c>
      <c r="HZ13" s="132">
        <v>1.1599999999999999</v>
      </c>
      <c r="IA13" s="132">
        <v>1.165</v>
      </c>
      <c r="IB13" s="132">
        <v>1.17</v>
      </c>
      <c r="IC13" s="132">
        <v>1.175</v>
      </c>
      <c r="ID13" s="132">
        <v>1.18</v>
      </c>
      <c r="IE13" s="132">
        <v>1.1850000000000001</v>
      </c>
      <c r="IF13" s="132">
        <v>1.19</v>
      </c>
      <c r="IG13" s="132">
        <v>1.1950000000000001</v>
      </c>
      <c r="IH13" s="132">
        <v>1.2</v>
      </c>
      <c r="II13" s="132">
        <v>1.2050000000000001</v>
      </c>
      <c r="IJ13" s="132">
        <v>1.21</v>
      </c>
      <c r="IK13" s="132">
        <v>1.2150000000000001</v>
      </c>
      <c r="IL13" s="132">
        <v>1.22</v>
      </c>
      <c r="IM13" s="132">
        <v>1.2250000000000001</v>
      </c>
      <c r="IN13" s="132">
        <v>1.23</v>
      </c>
      <c r="IO13" s="132">
        <v>1.2350000000000001</v>
      </c>
      <c r="IP13" s="132">
        <v>1.24</v>
      </c>
      <c r="IQ13" s="132">
        <v>1.2450000000000001</v>
      </c>
      <c r="IR13" s="132">
        <v>1.25</v>
      </c>
    </row>
    <row r="14" spans="1:252" ht="15" customHeight="1" x14ac:dyDescent="0.25">
      <c r="A14" s="132" t="s">
        <v>78</v>
      </c>
      <c r="B14" s="139">
        <f>IF('Working Volume Calculator'!$H$9="Square or Rectangular",(4*$A$4^2*B13^3)-(3*$A$4*($D$4+$E$4)*B13^2)+(3*$D$4*$E$4*B13)-(3*$G$4),((PI()*B13)/12)*($D$4^2+$D$4*($D$4-2*B13*$A$4)+($D$4-2*B13*$A$4)^2)-$G$4)</f>
        <v>-1022</v>
      </c>
      <c r="C14" s="139">
        <f>IF('Working Volume Calculator'!$H$9="Square or Rectangular",(4*$A$4^2*C13^3)-(3*$A$4*($D$4+$E$4)*C13^2)+(3*$D$4*$E$4*C13)-(3*$G$4),((PI()*C13)/12)*($D$4^2+$D$4*($D$4-2*C13*$A$4)+($D$4-2*C13*$A$4)^2)-$G$4)</f>
        <v>-1008.508998</v>
      </c>
      <c r="D14" s="139">
        <f>IF('Working Volume Calculator'!$H$9="Square or Rectangular",(4*$A$4^2*D13^3)-(3*$A$4*($D$4+$E$4)*D13^2)+(3*$D$4*$E$4*D13)-(3*$G$4),((PI()*D13)/12)*($D$4^2+$D$4*($D$4-2*D13*$A$4)+($D$4-2*D13*$A$4)^2)-$G$4)</f>
        <v>-995.03598399999998</v>
      </c>
      <c r="E14" s="139">
        <f>IF('Working Volume Calculator'!$H$9="Square or Rectangular",(4*$A$4^2*E13^3)-(3*$A$4*($D$4+$E$4)*E13^2)+(3*$D$4*$E$4*E13)-(3*$G$4),((PI()*E13)/12)*($D$4^2+$D$4*($D$4-2*E13*$A$4)+($D$4-2*E13*$A$4)^2)-$G$4)</f>
        <v>-981.58094600000004</v>
      </c>
      <c r="F14" s="139">
        <f>IF('Working Volume Calculator'!$H$9="Square or Rectangular",(4*$A$4^2*F13^3)-(3*$A$4*($D$4+$E$4)*F13^2)+(3*$D$4*$E$4*F13)-(3*$G$4),((PI()*F13)/12)*($D$4^2+$D$4*($D$4-2*F13*$A$4)+($D$4-2*F13*$A$4)^2)-$G$4)</f>
        <v>-968.14387199999999</v>
      </c>
      <c r="G14" s="139">
        <f>IF('Working Volume Calculator'!$H$9="Square or Rectangular",(4*$A$4^2*G13^3)-(3*$A$4*($D$4+$E$4)*G13^2)+(3*$D$4*$E$4*G13)-(3*$G$4),((PI()*G13)/12)*($D$4^2+$D$4*($D$4-2*G13*$A$4)+($D$4-2*G13*$A$4)^2)-$G$4)</f>
        <v>-954.72474999999997</v>
      </c>
      <c r="H14" s="139">
        <f>IF('Working Volume Calculator'!$H$9="Square or Rectangular",(4*$A$4^2*H13^3)-(3*$A$4*($D$4+$E$4)*H13^2)+(3*$D$4*$E$4*H13)-(3*$G$4),((PI()*H13)/12)*($D$4^2+$D$4*($D$4-2*H13*$A$4)+($D$4-2*H13*$A$4)^2)-$G$4)</f>
        <v>-941.32356800000002</v>
      </c>
      <c r="I14" s="139">
        <f>IF('Working Volume Calculator'!$H$9="Square or Rectangular",(4*$A$4^2*I13^3)-(3*$A$4*($D$4+$E$4)*I13^2)+(3*$D$4*$E$4*I13)-(3*$G$4),((PI()*I13)/12)*($D$4^2+$D$4*($D$4-2*I13*$A$4)+($D$4-2*I13*$A$4)^2)-$G$4)</f>
        <v>-927.94031399999994</v>
      </c>
      <c r="J14" s="139">
        <f>IF('Working Volume Calculator'!$H$9="Square or Rectangular",(4*$A$4^2*J13^3)-(3*$A$4*($D$4+$E$4)*J13^2)+(3*$D$4*$E$4*J13)-(3*$G$4),((PI()*J13)/12)*($D$4^2+$D$4*($D$4-2*J13*$A$4)+($D$4-2*J13*$A$4)^2)-$G$4)</f>
        <v>-914.57497599999999</v>
      </c>
      <c r="K14" s="139">
        <f>IF('Working Volume Calculator'!$H$9="Square or Rectangular",(4*$A$4^2*K13^3)-(3*$A$4*($D$4+$E$4)*K13^2)+(3*$D$4*$E$4*K13)-(3*$G$4),((PI()*K13)/12)*($D$4^2+$D$4*($D$4-2*K13*$A$4)+($D$4-2*K13*$A$4)^2)-$G$4)</f>
        <v>-901.22754199999997</v>
      </c>
      <c r="L14" s="139">
        <f>IF('Working Volume Calculator'!$H$9="Square or Rectangular",(4*$A$4^2*L13^3)-(3*$A$4*($D$4+$E$4)*L13^2)+(3*$D$4*$E$4*L13)-(3*$G$4),((PI()*L13)/12)*($D$4^2+$D$4*($D$4-2*L13*$A$4)+($D$4-2*L13*$A$4)^2)-$G$4)</f>
        <v>-887.89800000000002</v>
      </c>
      <c r="M14" s="139">
        <f>IF('Working Volume Calculator'!$H$9="Square or Rectangular",(4*$A$4^2*M13^3)-(3*$A$4*($D$4+$E$4)*M13^2)+(3*$D$4*$E$4*M13)-(3*$G$4),((PI()*M13)/12)*($D$4^2+$D$4*($D$4-2*M13*$A$4)+($D$4-2*M13*$A$4)^2)-$G$4)</f>
        <v>-874.58633800000007</v>
      </c>
      <c r="N14" s="139">
        <f>IF('Working Volume Calculator'!$H$9="Square or Rectangular",(4*$A$4^2*N13^3)-(3*$A$4*($D$4+$E$4)*N13^2)+(3*$D$4*$E$4*N13)-(3*$G$4),((PI()*N13)/12)*($D$4^2+$D$4*($D$4-2*N13*$A$4)+($D$4-2*N13*$A$4)^2)-$G$4)</f>
        <v>-861.29254400000002</v>
      </c>
      <c r="O14" s="139">
        <f>IF('Working Volume Calculator'!$H$9="Square or Rectangular",(4*$A$4^2*O13^3)-(3*$A$4*($D$4+$E$4)*O13^2)+(3*$D$4*$E$4*O13)-(3*$G$4),((PI()*O13)/12)*($D$4^2+$D$4*($D$4-2*O13*$A$4)+($D$4-2*O13*$A$4)^2)-$G$4)</f>
        <v>-848.01660600000002</v>
      </c>
      <c r="P14" s="139">
        <f>IF('Working Volume Calculator'!$H$9="Square or Rectangular",(4*$A$4^2*P13^3)-(3*$A$4*($D$4+$E$4)*P13^2)+(3*$D$4*$E$4*P13)-(3*$G$4),((PI()*P13)/12)*($D$4^2+$D$4*($D$4-2*P13*$A$4)+($D$4-2*P13*$A$4)^2)-$G$4)</f>
        <v>-834.758512</v>
      </c>
      <c r="Q14" s="139">
        <f>IF('Working Volume Calculator'!$H$9="Square or Rectangular",(4*$A$4^2*Q13^3)-(3*$A$4*($D$4+$E$4)*Q13^2)+(3*$D$4*$E$4*Q13)-(3*$G$4),((PI()*Q13)/12)*($D$4^2+$D$4*($D$4-2*Q13*$A$4)+($D$4-2*Q13*$A$4)^2)-$G$4)</f>
        <v>-821.51824999999997</v>
      </c>
      <c r="R14" s="139">
        <f>IF('Working Volume Calculator'!$H$9="Square or Rectangular",(4*$A$4^2*R13^3)-(3*$A$4*($D$4+$E$4)*R13^2)+(3*$D$4*$E$4*R13)-(3*$G$4),((PI()*R13)/12)*($D$4^2+$D$4*($D$4-2*R13*$A$4)+($D$4-2*R13*$A$4)^2)-$G$4)</f>
        <v>-808.29580799999997</v>
      </c>
      <c r="S14" s="139">
        <f>IF('Working Volume Calculator'!$H$9="Square or Rectangular",(4*$A$4^2*S13^3)-(3*$A$4*($D$4+$E$4)*S13^2)+(3*$D$4*$E$4*S13)-(3*$G$4),((PI()*S13)/12)*($D$4^2+$D$4*($D$4-2*S13*$A$4)+($D$4-2*S13*$A$4)^2)-$G$4)</f>
        <v>-795.09117399999991</v>
      </c>
      <c r="T14" s="139">
        <f>IF('Working Volume Calculator'!$H$9="Square or Rectangular",(4*$A$4^2*T13^3)-(3*$A$4*($D$4+$E$4)*T13^2)+(3*$D$4*$E$4*T13)-(3*$G$4),((PI()*T13)/12)*($D$4^2+$D$4*($D$4-2*T13*$A$4)+($D$4-2*T13*$A$4)^2)-$G$4)</f>
        <v>-781.90433600000006</v>
      </c>
      <c r="U14" s="139">
        <f>IF('Working Volume Calculator'!$H$9="Square or Rectangular",(4*$A$4^2*U13^3)-(3*$A$4*($D$4+$E$4)*U13^2)+(3*$D$4*$E$4*U13)-(3*$G$4),((PI()*U13)/12)*($D$4^2+$D$4*($D$4-2*U13*$A$4)+($D$4-2*U13*$A$4)^2)-$G$4)</f>
        <v>-768.73528199999998</v>
      </c>
      <c r="V14" s="139">
        <f>IF('Working Volume Calculator'!$H$9="Square or Rectangular",(4*$A$4^2*V13^3)-(3*$A$4*($D$4+$E$4)*V13^2)+(3*$D$4*$E$4*V13)-(3*$G$4),((PI()*V13)/12)*($D$4^2+$D$4*($D$4-2*V13*$A$4)+($D$4-2*V13*$A$4)^2)-$G$4)</f>
        <v>-755.58400000000006</v>
      </c>
      <c r="W14" s="139">
        <f>IF('Working Volume Calculator'!$H$9="Square or Rectangular",(4*$A$4^2*W13^3)-(3*$A$4*($D$4+$E$4)*W13^2)+(3*$D$4*$E$4*W13)-(3*$G$4),((PI()*W13)/12)*($D$4^2+$D$4*($D$4-2*W13*$A$4)+($D$4-2*W13*$A$4)^2)-$G$4)</f>
        <v>-742.45047799999998</v>
      </c>
      <c r="X14" s="139">
        <f>IF('Working Volume Calculator'!$H$9="Square or Rectangular",(4*$A$4^2*X13^3)-(3*$A$4*($D$4+$E$4)*X13^2)+(3*$D$4*$E$4*X13)-(3*$G$4),((PI()*X13)/12)*($D$4^2+$D$4*($D$4-2*X13*$A$4)+($D$4-2*X13*$A$4)^2)-$G$4)</f>
        <v>-729.33470399999999</v>
      </c>
      <c r="Y14" s="139">
        <f>IF('Working Volume Calculator'!$H$9="Square or Rectangular",(4*$A$4^2*Y13^3)-(3*$A$4*($D$4+$E$4)*Y13^2)+(3*$D$4*$E$4*Y13)-(3*$G$4),((PI()*Y13)/12)*($D$4^2+$D$4*($D$4-2*Y13*$A$4)+($D$4-2*Y13*$A$4)^2)-$G$4)</f>
        <v>-716.23666600000001</v>
      </c>
      <c r="Z14" s="139">
        <f>IF('Working Volume Calculator'!$H$9="Square or Rectangular",(4*$A$4^2*Z13^3)-(3*$A$4*($D$4+$E$4)*Z13^2)+(3*$D$4*$E$4*Z13)-(3*$G$4),((PI()*Z13)/12)*($D$4^2+$D$4*($D$4-2*Z13*$A$4)+($D$4-2*Z13*$A$4)^2)-$G$4)</f>
        <v>-703.15635199999997</v>
      </c>
      <c r="AA14" s="139">
        <f>IF('Working Volume Calculator'!$H$9="Square or Rectangular",(4*$A$4^2*AA13^3)-(3*$A$4*($D$4+$E$4)*AA13^2)+(3*$D$4*$E$4*AA13)-(3*$G$4),((PI()*AA13)/12)*($D$4^2+$D$4*($D$4-2*AA13*$A$4)+($D$4-2*AA13*$A$4)^2)-$G$4)</f>
        <v>-690.09375</v>
      </c>
      <c r="AB14" s="139">
        <f>IF('Working Volume Calculator'!$H$9="Square or Rectangular",(4*$A$4^2*AB13^3)-(3*$A$4*($D$4+$E$4)*AB13^2)+(3*$D$4*$E$4*AB13)-(3*$G$4),((PI()*AB13)/12)*($D$4^2+$D$4*($D$4-2*AB13*$A$4)+($D$4-2*AB13*$A$4)^2)-$G$4)</f>
        <v>-677.04884800000002</v>
      </c>
      <c r="AC14" s="139">
        <f>IF('Working Volume Calculator'!$H$9="Square or Rectangular",(4*$A$4^2*AC13^3)-(3*$A$4*($D$4+$E$4)*AC13^2)+(3*$D$4*$E$4*AC13)-(3*$G$4),((PI()*AC13)/12)*($D$4^2+$D$4*($D$4-2*AC13*$A$4)+($D$4-2*AC13*$A$4)^2)-$G$4)</f>
        <v>-664.02163399999995</v>
      </c>
      <c r="AD14" s="139">
        <f>IF('Working Volume Calculator'!$H$9="Square or Rectangular",(4*$A$4^2*AD13^3)-(3*$A$4*($D$4+$E$4)*AD13^2)+(3*$D$4*$E$4*AD13)-(3*$G$4),((PI()*AD13)/12)*($D$4^2+$D$4*($D$4-2*AD13*$A$4)+($D$4-2*AD13*$A$4)^2)-$G$4)</f>
        <v>-651.01209599999993</v>
      </c>
      <c r="AE14" s="139">
        <f>IF('Working Volume Calculator'!$H$9="Square or Rectangular",(4*$A$4^2*AE13^3)-(3*$A$4*($D$4+$E$4)*AE13^2)+(3*$D$4*$E$4*AE13)-(3*$G$4),((PI()*AE13)/12)*($D$4^2+$D$4*($D$4-2*AE13*$A$4)+($D$4-2*AE13*$A$4)^2)-$G$4)</f>
        <v>-638.02022199999999</v>
      </c>
      <c r="AF14" s="139">
        <f>IF('Working Volume Calculator'!$H$9="Square or Rectangular",(4*$A$4^2*AF13^3)-(3*$A$4*($D$4+$E$4)*AF13^2)+(3*$D$4*$E$4*AF13)-(3*$G$4),((PI()*AF13)/12)*($D$4^2+$D$4*($D$4-2*AF13*$A$4)+($D$4-2*AF13*$A$4)^2)-$G$4)</f>
        <v>-625.04600000000005</v>
      </c>
      <c r="AG14" s="139">
        <f>IF('Working Volume Calculator'!$H$9="Square or Rectangular",(4*$A$4^2*AG13^3)-(3*$A$4*($D$4+$E$4)*AG13^2)+(3*$D$4*$E$4*AG13)-(3*$G$4),((PI()*AG13)/12)*($D$4^2+$D$4*($D$4-2*AG13*$A$4)+($D$4-2*AG13*$A$4)^2)-$G$4)</f>
        <v>-612.08941800000002</v>
      </c>
      <c r="AH14" s="139">
        <f>IF('Working Volume Calculator'!$H$9="Square or Rectangular",(4*$A$4^2*AH13^3)-(3*$A$4*($D$4+$E$4)*AH13^2)+(3*$D$4*$E$4*AH13)-(3*$G$4),((PI()*AH13)/12)*($D$4^2+$D$4*($D$4-2*AH13*$A$4)+($D$4-2*AH13*$A$4)^2)-$G$4)</f>
        <v>-599.15046400000006</v>
      </c>
      <c r="AI14" s="139">
        <f>IF('Working Volume Calculator'!$H$9="Square or Rectangular",(4*$A$4^2*AI13^3)-(3*$A$4*($D$4+$E$4)*AI13^2)+(3*$D$4*$E$4*AI13)-(3*$G$4),((PI()*AI13)/12)*($D$4^2+$D$4*($D$4-2*AI13*$A$4)+($D$4-2*AI13*$A$4)^2)-$G$4)</f>
        <v>-586.22912599999995</v>
      </c>
      <c r="AJ14" s="139">
        <f>IF('Working Volume Calculator'!$H$9="Square or Rectangular",(4*$A$4^2*AJ13^3)-(3*$A$4*($D$4+$E$4)*AJ13^2)+(3*$D$4*$E$4*AJ13)-(3*$G$4),((PI()*AJ13)/12)*($D$4^2+$D$4*($D$4-2*AJ13*$A$4)+($D$4-2*AJ13*$A$4)^2)-$G$4)</f>
        <v>-573.32539199999997</v>
      </c>
      <c r="AK14" s="139">
        <f>IF('Working Volume Calculator'!$H$9="Square or Rectangular",(4*$A$4^2*AK13^3)-(3*$A$4*($D$4+$E$4)*AK13^2)+(3*$D$4*$E$4*AK13)-(3*$G$4),((PI()*AK13)/12)*($D$4^2+$D$4*($D$4-2*AK13*$A$4)+($D$4-2*AK13*$A$4)^2)-$G$4)</f>
        <v>-560.43925000000013</v>
      </c>
      <c r="AL14" s="139">
        <f>IF('Working Volume Calculator'!$H$9="Square or Rectangular",(4*$A$4^2*AL13^3)-(3*$A$4*($D$4+$E$4)*AL13^2)+(3*$D$4*$E$4*AL13)-(3*$G$4),((PI()*AL13)/12)*($D$4^2+$D$4*($D$4-2*AL13*$A$4)+($D$4-2*AL13*$A$4)^2)-$G$4)</f>
        <v>-547.57068800000002</v>
      </c>
      <c r="AM14" s="139">
        <f>IF('Working Volume Calculator'!$H$9="Square or Rectangular",(4*$A$4^2*AM13^3)-(3*$A$4*($D$4+$E$4)*AM13^2)+(3*$D$4*$E$4*AM13)-(3*$G$4),((PI()*AM13)/12)*($D$4^2+$D$4*($D$4-2*AM13*$A$4)+($D$4-2*AM13*$A$4)^2)-$G$4)</f>
        <v>-534.719694</v>
      </c>
      <c r="AN14" s="139">
        <f>IF('Working Volume Calculator'!$H$9="Square or Rectangular",(4*$A$4^2*AN13^3)-(3*$A$4*($D$4+$E$4)*AN13^2)+(3*$D$4*$E$4*AN13)-(3*$G$4),((PI()*AN13)/12)*($D$4^2+$D$4*($D$4-2*AN13*$A$4)+($D$4-2*AN13*$A$4)^2)-$G$4)</f>
        <v>-521.886256</v>
      </c>
      <c r="AO14" s="139">
        <f>IF('Working Volume Calculator'!$H$9="Square or Rectangular",(4*$A$4^2*AO13^3)-(3*$A$4*($D$4+$E$4)*AO13^2)+(3*$D$4*$E$4*AO13)-(3*$G$4),((PI()*AO13)/12)*($D$4^2+$D$4*($D$4-2*AO13*$A$4)+($D$4-2*AO13*$A$4)^2)-$G$4)</f>
        <v>-509.07036200000005</v>
      </c>
      <c r="AP14" s="139">
        <f>IF('Working Volume Calculator'!$H$9="Square or Rectangular",(4*$A$4^2*AP13^3)-(3*$A$4*($D$4+$E$4)*AP13^2)+(3*$D$4*$E$4*AP13)-(3*$G$4),((PI()*AP13)/12)*($D$4^2+$D$4*($D$4-2*AP13*$A$4)+($D$4-2*AP13*$A$4)^2)-$G$4)</f>
        <v>-496.27200000000005</v>
      </c>
      <c r="AQ14" s="139">
        <f>IF('Working Volume Calculator'!$H$9="Square or Rectangular",(4*$A$4^2*AQ13^3)-(3*$A$4*($D$4+$E$4)*AQ13^2)+(3*$D$4*$E$4*AQ13)-(3*$G$4),((PI()*AQ13)/12)*($D$4^2+$D$4*($D$4-2*AQ13*$A$4)+($D$4-2*AQ13*$A$4)^2)-$G$4)</f>
        <v>-483.49115800000004</v>
      </c>
      <c r="AR14" s="139">
        <f>IF('Working Volume Calculator'!$H$9="Square or Rectangular",(4*$A$4^2*AR13^3)-(3*$A$4*($D$4+$E$4)*AR13^2)+(3*$D$4*$E$4*AR13)-(3*$G$4),((PI()*AR13)/12)*($D$4^2+$D$4*($D$4-2*AR13*$A$4)+($D$4-2*AR13*$A$4)^2)-$G$4)</f>
        <v>-470.72782400000006</v>
      </c>
      <c r="AS14" s="139">
        <f>IF('Working Volume Calculator'!$H$9="Square or Rectangular",(4*$A$4^2*AS13^3)-(3*$A$4*($D$4+$E$4)*AS13^2)+(3*$D$4*$E$4*AS13)-(3*$G$4),((PI()*AS13)/12)*($D$4^2+$D$4*($D$4-2*AS13*$A$4)+($D$4-2*AS13*$A$4)^2)-$G$4)</f>
        <v>-457.98198600000001</v>
      </c>
      <c r="AT14" s="139">
        <f>IF('Working Volume Calculator'!$H$9="Square or Rectangular",(4*$A$4^2*AT13^3)-(3*$A$4*($D$4+$E$4)*AT13^2)+(3*$D$4*$E$4*AT13)-(3*$G$4),((PI()*AT13)/12)*($D$4^2+$D$4*($D$4-2*AT13*$A$4)+($D$4-2*AT13*$A$4)^2)-$G$4)</f>
        <v>-445.25363200000004</v>
      </c>
      <c r="AU14" s="139">
        <f>IF('Working Volume Calculator'!$H$9="Square or Rectangular",(4*$A$4^2*AU13^3)-(3*$A$4*($D$4+$E$4)*AU13^2)+(3*$D$4*$E$4*AU13)-(3*$G$4),((PI()*AU13)/12)*($D$4^2+$D$4*($D$4-2*AU13*$A$4)+($D$4-2*AU13*$A$4)^2)-$G$4)</f>
        <v>-432.54274999999996</v>
      </c>
      <c r="AV14" s="139">
        <f>IF('Working Volume Calculator'!$H$9="Square or Rectangular",(4*$A$4^2*AV13^3)-(3*$A$4*($D$4+$E$4)*AV13^2)+(3*$D$4*$E$4*AV13)-(3*$G$4),((PI()*AV13)/12)*($D$4^2+$D$4*($D$4-2*AV13*$A$4)+($D$4-2*AV13*$A$4)^2)-$G$4)</f>
        <v>-419.84932800000001</v>
      </c>
      <c r="AW14" s="139">
        <f>IF('Working Volume Calculator'!$H$9="Square or Rectangular",(4*$A$4^2*AW13^3)-(3*$A$4*($D$4+$E$4)*AW13^2)+(3*$D$4*$E$4*AW13)-(3*$G$4),((PI()*AW13)/12)*($D$4^2+$D$4*($D$4-2*AW13*$A$4)+($D$4-2*AW13*$A$4)^2)-$G$4)</f>
        <v>-407.17335400000002</v>
      </c>
      <c r="AX14" s="139">
        <f>IF('Working Volume Calculator'!$H$9="Square or Rectangular",(4*$A$4^2*AX13^3)-(3*$A$4*($D$4+$E$4)*AX13^2)+(3*$D$4*$E$4*AX13)-(3*$G$4),((PI()*AX13)/12)*($D$4^2+$D$4*($D$4-2*AX13*$A$4)+($D$4-2*AX13*$A$4)^2)-$G$4)</f>
        <v>-394.514816</v>
      </c>
      <c r="AY14" s="139">
        <f>IF('Working Volume Calculator'!$H$9="Square or Rectangular",(4*$A$4^2*AY13^3)-(3*$A$4*($D$4+$E$4)*AY13^2)+(3*$D$4*$E$4*AY13)-(3*$G$4),((PI()*AY13)/12)*($D$4^2+$D$4*($D$4-2*AY13*$A$4)+($D$4-2*AY13*$A$4)^2)-$G$4)</f>
        <v>-381.87370199999998</v>
      </c>
      <c r="AZ14" s="139">
        <f>IF('Working Volume Calculator'!$H$9="Square or Rectangular",(4*$A$4^2*AZ13^3)-(3*$A$4*($D$4+$E$4)*AZ13^2)+(3*$D$4*$E$4*AZ13)-(3*$G$4),((PI()*AZ13)/12)*($D$4^2+$D$4*($D$4-2*AZ13*$A$4)+($D$4-2*AZ13*$A$4)^2)-$G$4)</f>
        <v>-369.25</v>
      </c>
      <c r="BA14" s="139">
        <f>IF('Working Volume Calculator'!$H$9="Square or Rectangular",(4*$A$4^2*BA13^3)-(3*$A$4*($D$4+$E$4)*BA13^2)+(3*$D$4*$E$4*BA13)-(3*$G$4),((PI()*BA13)/12)*($D$4^2+$D$4*($D$4-2*BA13*$A$4)+($D$4-2*BA13*$A$4)^2)-$G$4)</f>
        <v>-356.64369799999997</v>
      </c>
      <c r="BB14" s="139">
        <f>IF('Working Volume Calculator'!$H$9="Square or Rectangular",(4*$A$4^2*BB13^3)-(3*$A$4*($D$4+$E$4)*BB13^2)+(3*$D$4*$E$4*BB13)-(3*$G$4),((PI()*BB13)/12)*($D$4^2+$D$4*($D$4-2*BB13*$A$4)+($D$4-2*BB13*$A$4)^2)-$G$4)</f>
        <v>-344.05478400000004</v>
      </c>
      <c r="BC14" s="139">
        <f>IF('Working Volume Calculator'!$H$9="Square or Rectangular",(4*$A$4^2*BC13^3)-(3*$A$4*($D$4+$E$4)*BC13^2)+(3*$D$4*$E$4*BC13)-(3*$G$4),((PI()*BC13)/12)*($D$4^2+$D$4*($D$4-2*BC13*$A$4)+($D$4-2*BC13*$A$4)^2)-$G$4)</f>
        <v>-331.48324600000001</v>
      </c>
      <c r="BD14" s="139">
        <f>IF('Working Volume Calculator'!$H$9="Square or Rectangular",(4*$A$4^2*BD13^3)-(3*$A$4*($D$4+$E$4)*BD13^2)+(3*$D$4*$E$4*BD13)-(3*$G$4),((PI()*BD13)/12)*($D$4^2+$D$4*($D$4-2*BD13*$A$4)+($D$4-2*BD13*$A$4)^2)-$G$4)</f>
        <v>-318.92907200000002</v>
      </c>
      <c r="BE14" s="139">
        <f>IF('Working Volume Calculator'!$H$9="Square or Rectangular",(4*$A$4^2*BE13^3)-(3*$A$4*($D$4+$E$4)*BE13^2)+(3*$D$4*$E$4*BE13)-(3*$G$4),((PI()*BE13)/12)*($D$4^2+$D$4*($D$4-2*BE13*$A$4)+($D$4-2*BE13*$A$4)^2)-$G$4)</f>
        <v>-306.39224999999988</v>
      </c>
      <c r="BF14" s="139">
        <f>IF('Working Volume Calculator'!$H$9="Square or Rectangular",(4*$A$4^2*BF13^3)-(3*$A$4*($D$4+$E$4)*BF13^2)+(3*$D$4*$E$4*BF13)-(3*$G$4),((PI()*BF13)/12)*($D$4^2+$D$4*($D$4-2*BF13*$A$4)+($D$4-2*BF13*$A$4)^2)-$G$4)</f>
        <v>-293.87276799999984</v>
      </c>
      <c r="BG14" s="139">
        <f>IF('Working Volume Calculator'!$H$9="Square or Rectangular",(4*$A$4^2*BG13^3)-(3*$A$4*($D$4+$E$4)*BG13^2)+(3*$D$4*$E$4*BG13)-(3*$G$4),((PI()*BG13)/12)*($D$4^2+$D$4*($D$4-2*BG13*$A$4)+($D$4-2*BG13*$A$4)^2)-$G$4)</f>
        <v>-281.37061400000016</v>
      </c>
      <c r="BH14" s="139">
        <f>IF('Working Volume Calculator'!$H$9="Square or Rectangular",(4*$A$4^2*BH13^3)-(3*$A$4*($D$4+$E$4)*BH13^2)+(3*$D$4*$E$4*BH13)-(3*$G$4),((PI()*BH13)/12)*($D$4^2+$D$4*($D$4-2*BH13*$A$4)+($D$4-2*BH13*$A$4)^2)-$G$4)</f>
        <v>-268.88577599999996</v>
      </c>
      <c r="BI14" s="139">
        <f>IF('Working Volume Calculator'!$H$9="Square or Rectangular",(4*$A$4^2*BI13^3)-(3*$A$4*($D$4+$E$4)*BI13^2)+(3*$D$4*$E$4*BI13)-(3*$G$4),((PI()*BI13)/12)*($D$4^2+$D$4*($D$4-2*BI13*$A$4)+($D$4-2*BI13*$A$4)^2)-$G$4)</f>
        <v>-256.41824199999996</v>
      </c>
      <c r="BJ14" s="139">
        <f>IF('Working Volume Calculator'!$H$9="Square or Rectangular",(4*$A$4^2*BJ13^3)-(3*$A$4*($D$4+$E$4)*BJ13^2)+(3*$D$4*$E$4*BJ13)-(3*$G$4),((PI()*BJ13)/12)*($D$4^2+$D$4*($D$4-2*BJ13*$A$4)+($D$4-2*BJ13*$A$4)^2)-$G$4)</f>
        <v>-243.96799999999996</v>
      </c>
      <c r="BK14" s="139">
        <f>IF('Working Volume Calculator'!$H$9="Square or Rectangular",(4*$A$4^2*BK13^3)-(3*$A$4*($D$4+$E$4)*BK13^2)+(3*$D$4*$E$4*BK13)-(3*$G$4),((PI()*BK13)/12)*($D$4^2+$D$4*($D$4-2*BK13*$A$4)+($D$4-2*BK13*$A$4)^2)-$G$4)</f>
        <v>-231.53503799999999</v>
      </c>
      <c r="BL14" s="139">
        <f>IF('Working Volume Calculator'!$H$9="Square or Rectangular",(4*$A$4^2*BL13^3)-(3*$A$4*($D$4+$E$4)*BL13^2)+(3*$D$4*$E$4*BL13)-(3*$G$4),((PI()*BL13)/12)*($D$4^2+$D$4*($D$4-2*BL13*$A$4)+($D$4-2*BL13*$A$4)^2)-$G$4)</f>
        <v>-219.11934399999996</v>
      </c>
      <c r="BM14" s="139">
        <f>IF('Working Volume Calculator'!$H$9="Square or Rectangular",(4*$A$4^2*BM13^3)-(3*$A$4*($D$4+$E$4)*BM13^2)+(3*$D$4*$E$4*BM13)-(3*$G$4),((PI()*BM13)/12)*($D$4^2+$D$4*($D$4-2*BM13*$A$4)+($D$4-2*BM13*$A$4)^2)-$G$4)</f>
        <v>-206.72090600000001</v>
      </c>
      <c r="BN14" s="139">
        <f>IF('Working Volume Calculator'!$H$9="Square or Rectangular",(4*$A$4^2*BN13^3)-(3*$A$4*($D$4+$E$4)*BN13^2)+(3*$D$4*$E$4*BN13)-(3*$G$4),((PI()*BN13)/12)*($D$4^2+$D$4*($D$4-2*BN13*$A$4)+($D$4-2*BN13*$A$4)^2)-$G$4)</f>
        <v>-194.33971199999996</v>
      </c>
      <c r="BO14" s="139">
        <f>IF('Working Volume Calculator'!$H$9="Square or Rectangular",(4*$A$4^2*BO13^3)-(3*$A$4*($D$4+$E$4)*BO13^2)+(3*$D$4*$E$4*BO13)-(3*$G$4),((PI()*BO13)/12)*($D$4^2+$D$4*($D$4-2*BO13*$A$4)+($D$4-2*BO13*$A$4)^2)-$G$4)</f>
        <v>-181.97575000000006</v>
      </c>
      <c r="BP14" s="139">
        <f>IF('Working Volume Calculator'!$H$9="Square or Rectangular",(4*$A$4^2*BP13^3)-(3*$A$4*($D$4+$E$4)*BP13^2)+(3*$D$4*$E$4*BP13)-(3*$G$4),((PI()*BP13)/12)*($D$4^2+$D$4*($D$4-2*BP13*$A$4)+($D$4-2*BP13*$A$4)^2)-$G$4)</f>
        <v>-169.629008</v>
      </c>
      <c r="BQ14" s="139">
        <f>IF('Working Volume Calculator'!$H$9="Square or Rectangular",(4*$A$4^2*BQ13^3)-(3*$A$4*($D$4+$E$4)*BQ13^2)+(3*$D$4*$E$4*BQ13)-(3*$G$4),((PI()*BQ13)/12)*($D$4^2+$D$4*($D$4-2*BQ13*$A$4)+($D$4-2*BQ13*$A$4)^2)-$G$4)</f>
        <v>-157.29947400000003</v>
      </c>
      <c r="BR14" s="139">
        <f>IF('Working Volume Calculator'!$H$9="Square or Rectangular",(4*$A$4^2*BR13^3)-(3*$A$4*($D$4+$E$4)*BR13^2)+(3*$D$4*$E$4*BR13)-(3*$G$4),((PI()*BR13)/12)*($D$4^2+$D$4*($D$4-2*BR13*$A$4)+($D$4-2*BR13*$A$4)^2)-$G$4)</f>
        <v>-144.98713599999985</v>
      </c>
      <c r="BS14" s="139">
        <f>IF('Working Volume Calculator'!$H$9="Square or Rectangular",(4*$A$4^2*BS13^3)-(3*$A$4*($D$4+$E$4)*BS13^2)+(3*$D$4*$E$4*BS13)-(3*$G$4),((PI()*BS13)/12)*($D$4^2+$D$4*($D$4-2*BS13*$A$4)+($D$4-2*BS13*$A$4)^2)-$G$4)</f>
        <v>-132.69198200000005</v>
      </c>
      <c r="BT14" s="139">
        <f>IF('Working Volume Calculator'!$H$9="Square or Rectangular",(4*$A$4^2*BT13^3)-(3*$A$4*($D$4+$E$4)*BT13^2)+(3*$D$4*$E$4*BT13)-(3*$G$4),((PI()*BT13)/12)*($D$4^2+$D$4*($D$4-2*BT13*$A$4)+($D$4-2*BT13*$A$4)^2)-$G$4)</f>
        <v>-120.4140000000001</v>
      </c>
      <c r="BU14" s="139">
        <f>IF('Working Volume Calculator'!$H$9="Square or Rectangular",(4*$A$4^2*BU13^3)-(3*$A$4*($D$4+$E$4)*BU13^2)+(3*$D$4*$E$4*BU13)-(3*$G$4),((PI()*BU13)/12)*($D$4^2+$D$4*($D$4-2*BU13*$A$4)+($D$4-2*BU13*$A$4)^2)-$G$4)</f>
        <v>-108.15317800000003</v>
      </c>
      <c r="BV14" s="139">
        <f>IF('Working Volume Calculator'!$H$9="Square or Rectangular",(4*$A$4^2*BV13^3)-(3*$A$4*($D$4+$E$4)*BV13^2)+(3*$D$4*$E$4*BV13)-(3*$G$4),((PI()*BV13)/12)*($D$4^2+$D$4*($D$4-2*BV13*$A$4)+($D$4-2*BV13*$A$4)^2)-$G$4)</f>
        <v>-95.90950399999997</v>
      </c>
      <c r="BW14" s="139">
        <f>IF('Working Volume Calculator'!$H$9="Square or Rectangular",(4*$A$4^2*BW13^3)-(3*$A$4*($D$4+$E$4)*BW13^2)+(3*$D$4*$E$4*BW13)-(3*$G$4),((PI()*BW13)/12)*($D$4^2+$D$4*($D$4-2*BW13*$A$4)+($D$4-2*BW13*$A$4)^2)-$G$4)</f>
        <v>-83.682965999999965</v>
      </c>
      <c r="BX14" s="139">
        <f>IF('Working Volume Calculator'!$H$9="Square or Rectangular",(4*$A$4^2*BX13^3)-(3*$A$4*($D$4+$E$4)*BX13^2)+(3*$D$4*$E$4*BX13)-(3*$G$4),((PI()*BX13)/12)*($D$4^2+$D$4*($D$4-2*BX13*$A$4)+($D$4-2*BX13*$A$4)^2)-$G$4)</f>
        <v>-71.473552000000041</v>
      </c>
      <c r="BY14" s="139">
        <f>IF('Working Volume Calculator'!$H$9="Square or Rectangular",(4*$A$4^2*BY13^3)-(3*$A$4*($D$4+$E$4)*BY13^2)+(3*$D$4*$E$4*BY13)-(3*$G$4),((PI()*BY13)/12)*($D$4^2+$D$4*($D$4-2*BY13*$A$4)+($D$4-2*BY13*$A$4)^2)-$G$4)</f>
        <v>-59.28125</v>
      </c>
      <c r="BZ14" s="139">
        <f>IF('Working Volume Calculator'!$H$9="Square or Rectangular",(4*$A$4^2*BZ13^3)-(3*$A$4*($D$4+$E$4)*BZ13^2)+(3*$D$4*$E$4*BZ13)-(3*$G$4),((PI()*BZ13)/12)*($D$4^2+$D$4*($D$4-2*BZ13*$A$4)+($D$4-2*BZ13*$A$4)^2)-$G$4)</f>
        <v>-47.106047999999987</v>
      </c>
      <c r="CA14" s="139">
        <f>IF('Working Volume Calculator'!$H$9="Square or Rectangular",(4*$A$4^2*CA13^3)-(3*$A$4*($D$4+$E$4)*CA13^2)+(3*$D$4*$E$4*CA13)-(3*$G$4),((PI()*CA13)/12)*($D$4^2+$D$4*($D$4-2*CA13*$A$4)+($D$4-2*CA13*$A$4)^2)-$G$4)</f>
        <v>-34.947934000000032</v>
      </c>
      <c r="CB14" s="139">
        <f>IF('Working Volume Calculator'!$H$9="Square or Rectangular",(4*$A$4^2*CB13^3)-(3*$A$4*($D$4+$E$4)*CB13^2)+(3*$D$4*$E$4*CB13)-(3*$G$4),((PI()*CB13)/12)*($D$4^2+$D$4*($D$4-2*CB13*$A$4)+($D$4-2*CB13*$A$4)^2)-$G$4)</f>
        <v>-22.806896000000052</v>
      </c>
      <c r="CC14" s="139">
        <f>IF('Working Volume Calculator'!$H$9="Square or Rectangular",(4*$A$4^2*CC13^3)-(3*$A$4*($D$4+$E$4)*CC13^2)+(3*$D$4*$E$4*CC13)-(3*$G$4),((PI()*CC13)/12)*($D$4^2+$D$4*($D$4-2*CC13*$A$4)+($D$4-2*CC13*$A$4)^2)-$G$4)</f>
        <v>-10.682921999999962</v>
      </c>
      <c r="CD14" s="139">
        <f>IF('Working Volume Calculator'!$H$9="Square or Rectangular",(4*$A$4^2*CD13^3)-(3*$A$4*($D$4+$E$4)*CD13^2)+(3*$D$4*$E$4*CD13)-(3*$G$4),((PI()*CD13)/12)*($D$4^2+$D$4*($D$4-2*CD13*$A$4)+($D$4-2*CD13*$A$4)^2)-$G$4)</f>
        <v>1.4239999999999782</v>
      </c>
      <c r="CE14" s="139">
        <f>IF('Working Volume Calculator'!$H$9="Square or Rectangular",(4*$A$4^2*CE13^3)-(3*$A$4*($D$4+$E$4)*CE13^2)+(3*$D$4*$E$4*CE13)-(3*$G$4),((PI()*CE13)/12)*($D$4^2+$D$4*($D$4-2*CE13*$A$4)+($D$4-2*CE13*$A$4)^2)-$G$4)</f>
        <v>13.513881999999967</v>
      </c>
      <c r="CF14" s="139">
        <f>IF('Working Volume Calculator'!$H$9="Square or Rectangular",(4*$A$4^2*CF13^3)-(3*$A$4*($D$4+$E$4)*CF13^2)+(3*$D$4*$E$4*CF13)-(3*$G$4),((PI()*CF13)/12)*($D$4^2+$D$4*($D$4-2*CF13*$A$4)+($D$4-2*CF13*$A$4)^2)-$G$4)</f>
        <v>25.586735999999974</v>
      </c>
      <c r="CG14" s="139">
        <f>IF('Working Volume Calculator'!$H$9="Square or Rectangular",(4*$A$4^2*CG13^3)-(3*$A$4*($D$4+$E$4)*CG13^2)+(3*$D$4*$E$4*CG13)-(3*$G$4),((PI()*CG13)/12)*($D$4^2+$D$4*($D$4-2*CG13*$A$4)+($D$4-2*CG13*$A$4)^2)-$G$4)</f>
        <v>37.642573999999968</v>
      </c>
      <c r="CH14" s="139">
        <f>IF('Working Volume Calculator'!$H$9="Square or Rectangular",(4*$A$4^2*CH13^3)-(3*$A$4*($D$4+$E$4)*CH13^2)+(3*$D$4*$E$4*CH13)-(3*$G$4),((PI()*CH13)/12)*($D$4^2+$D$4*($D$4-2*CH13*$A$4)+($D$4-2*CH13*$A$4)^2)-$G$4)</f>
        <v>49.681407999999919</v>
      </c>
      <c r="CI14" s="139">
        <f>IF('Working Volume Calculator'!$H$9="Square or Rectangular",(4*$A$4^2*CI13^3)-(3*$A$4*($D$4+$E$4)*CI13^2)+(3*$D$4*$E$4*CI13)-(3*$G$4),((PI()*CI13)/12)*($D$4^2+$D$4*($D$4-2*CI13*$A$4)+($D$4-2*CI13*$A$4)^2)-$G$4)</f>
        <v>61.703250000000025</v>
      </c>
      <c r="CJ14" s="139">
        <f>IF('Working Volume Calculator'!$H$9="Square or Rectangular",(4*$A$4^2*CJ13^3)-(3*$A$4*($D$4+$E$4)*CJ13^2)+(3*$D$4*$E$4*CJ13)-(3*$G$4),((PI()*CJ13)/12)*($D$4^2+$D$4*($D$4-2*CJ13*$A$4)+($D$4-2*CJ13*$A$4)^2)-$G$4)</f>
        <v>73.708112000000028</v>
      </c>
      <c r="CK14" s="139">
        <f>IF('Working Volume Calculator'!$H$9="Square or Rectangular",(4*$A$4^2*CK13^3)-(3*$A$4*($D$4+$E$4)*CK13^2)+(3*$D$4*$E$4*CK13)-(3*$G$4),((PI()*CK13)/12)*($D$4^2+$D$4*($D$4-2*CK13*$A$4)+($D$4-2*CK13*$A$4)^2)-$G$4)</f>
        <v>85.696006000000125</v>
      </c>
      <c r="CL14" s="139">
        <f>IF('Working Volume Calculator'!$H$9="Square or Rectangular",(4*$A$4^2*CL13^3)-(3*$A$4*($D$4+$E$4)*CL13^2)+(3*$D$4*$E$4*CL13)-(3*$G$4),((PI()*CL13)/12)*($D$4^2+$D$4*($D$4-2*CL13*$A$4)+($D$4-2*CL13*$A$4)^2)-$G$4)</f>
        <v>97.666944000000058</v>
      </c>
      <c r="CM14" s="139">
        <f>IF('Working Volume Calculator'!$H$9="Square or Rectangular",(4*$A$4^2*CM13^3)-(3*$A$4*($D$4+$E$4)*CM13^2)+(3*$D$4*$E$4*CM13)-(3*$G$4),((PI()*CM13)/12)*($D$4^2+$D$4*($D$4-2*CM13*$A$4)+($D$4-2*CM13*$A$4)^2)-$G$4)</f>
        <v>109.62093800000002</v>
      </c>
      <c r="CN14" s="139">
        <f>IF('Working Volume Calculator'!$H$9="Square or Rectangular",(4*$A$4^2*CN13^3)-(3*$A$4*($D$4+$E$4)*CN13^2)+(3*$D$4*$E$4*CN13)-(3*$G$4),((PI()*CN13)/12)*($D$4^2+$D$4*($D$4-2*CN13*$A$4)+($D$4-2*CN13*$A$4)^2)-$G$4)</f>
        <v>121.55799999999999</v>
      </c>
      <c r="CO14" s="139">
        <f>IF('Working Volume Calculator'!$H$9="Square or Rectangular",(4*$A$4^2*CO13^3)-(3*$A$4*($D$4+$E$4)*CO13^2)+(3*$D$4*$E$4*CO13)-(3*$G$4),((PI()*CO13)/12)*($D$4^2+$D$4*($D$4-2*CO13*$A$4)+($D$4-2*CO13*$A$4)^2)-$G$4)</f>
        <v>133.47814199999993</v>
      </c>
      <c r="CP14" s="139">
        <f>IF('Working Volume Calculator'!$H$9="Square or Rectangular",(4*$A$4^2*CP13^3)-(3*$A$4*($D$4+$E$4)*CP13^2)+(3*$D$4*$E$4*CP13)-(3*$G$4),((PI()*CP13)/12)*($D$4^2+$D$4*($D$4-2*CP13*$A$4)+($D$4-2*CP13*$A$4)^2)-$G$4)</f>
        <v>145.38137600000005</v>
      </c>
      <c r="CQ14" s="139">
        <f>IF('Working Volume Calculator'!$H$9="Square or Rectangular",(4*$A$4^2*CQ13^3)-(3*$A$4*($D$4+$E$4)*CQ13^2)+(3*$D$4*$E$4*CQ13)-(3*$G$4),((PI()*CQ13)/12)*($D$4^2+$D$4*($D$4-2*CQ13*$A$4)+($D$4-2*CQ13*$A$4)^2)-$G$4)</f>
        <v>157.26771400000007</v>
      </c>
      <c r="CR14" s="139">
        <f>IF('Working Volume Calculator'!$H$9="Square or Rectangular",(4*$A$4^2*CR13^3)-(3*$A$4*($D$4+$E$4)*CR13^2)+(3*$D$4*$E$4*CR13)-(3*$G$4),((PI()*CR13)/12)*($D$4^2+$D$4*($D$4-2*CR13*$A$4)+($D$4-2*CR13*$A$4)^2)-$G$4)</f>
        <v>169.13716799999997</v>
      </c>
      <c r="CS14" s="139">
        <f>IF('Working Volume Calculator'!$H$9="Square or Rectangular",(4*$A$4^2*CS13^3)-(3*$A$4*($D$4+$E$4)*CS13^2)+(3*$D$4*$E$4*CS13)-(3*$G$4),((PI()*CS13)/12)*($D$4^2+$D$4*($D$4-2*CS13*$A$4)+($D$4-2*CS13*$A$4)^2)-$G$4)</f>
        <v>180.98974999999996</v>
      </c>
      <c r="CT14" s="139">
        <f>IF('Working Volume Calculator'!$H$9="Square or Rectangular",(4*$A$4^2*CT13^3)-(3*$A$4*($D$4+$E$4)*CT13^2)+(3*$D$4*$E$4*CT13)-(3*$G$4),((PI()*CT13)/12)*($D$4^2+$D$4*($D$4-2*CT13*$A$4)+($D$4-2*CT13*$A$4)^2)-$G$4)</f>
        <v>192.82547199999999</v>
      </c>
      <c r="CU14" s="139">
        <f>IF('Working Volume Calculator'!$H$9="Square or Rectangular",(4*$A$4^2*CU13^3)-(3*$A$4*($D$4+$E$4)*CU13^2)+(3*$D$4*$E$4*CU13)-(3*$G$4),((PI()*CU13)/12)*($D$4^2+$D$4*($D$4-2*CU13*$A$4)+($D$4-2*CU13*$A$4)^2)-$G$4)</f>
        <v>204.64434600000004</v>
      </c>
      <c r="CV14" s="139">
        <f>IF('Working Volume Calculator'!$H$9="Square or Rectangular",(4*$A$4^2*CV13^3)-(3*$A$4*($D$4+$E$4)*CV13^2)+(3*$D$4*$E$4*CV13)-(3*$G$4),((PI()*CV13)/12)*($D$4^2+$D$4*($D$4-2*CV13*$A$4)+($D$4-2*CV13*$A$4)^2)-$G$4)</f>
        <v>216.44638400000008</v>
      </c>
      <c r="CW14" s="139">
        <f>IF('Working Volume Calculator'!$H$9="Square or Rectangular",(4*$A$4^2*CW13^3)-(3*$A$4*($D$4+$E$4)*CW13^2)+(3*$D$4*$E$4*CW13)-(3*$G$4),((PI()*CW13)/12)*($D$4^2+$D$4*($D$4-2*CW13*$A$4)+($D$4-2*CW13*$A$4)^2)-$G$4)</f>
        <v>228.23159800000008</v>
      </c>
      <c r="CX14" s="139">
        <f>IF('Working Volume Calculator'!$H$9="Square or Rectangular",(4*$A$4^2*CX13^3)-(3*$A$4*($D$4+$E$4)*CX13^2)+(3*$D$4*$E$4*CX13)-(3*$G$4),((PI()*CX13)/12)*($D$4^2+$D$4*($D$4-2*CX13*$A$4)+($D$4-2*CX13*$A$4)^2)-$G$4)</f>
        <v>240</v>
      </c>
      <c r="CY14" s="139">
        <f>IF('Working Volume Calculator'!$H$9="Square or Rectangular",(4*$A$4^2*CY13^3)-(3*$A$4*($D$4+$E$4)*CY13^2)+(3*$D$4*$E$4*CY13)-(3*$G$4),((PI()*CY13)/12)*($D$4^2+$D$4*($D$4-2*CY13*$A$4)+($D$4-2*CY13*$A$4)^2)-$G$4)</f>
        <v>251.75160200000005</v>
      </c>
      <c r="CZ14" s="139">
        <f>IF('Working Volume Calculator'!$H$9="Square or Rectangular",(4*$A$4^2*CZ13^3)-(3*$A$4*($D$4+$E$4)*CZ13^2)+(3*$D$4*$E$4*CZ13)-(3*$G$4),((PI()*CZ13)/12)*($D$4^2+$D$4*($D$4-2*CZ13*$A$4)+($D$4-2*CZ13*$A$4)^2)-$G$4)</f>
        <v>263.48641599999996</v>
      </c>
      <c r="DA14" s="139">
        <f>IF('Working Volume Calculator'!$H$9="Square or Rectangular",(4*$A$4^2*DA13^3)-(3*$A$4*($D$4+$E$4)*DA13^2)+(3*$D$4*$E$4*DA13)-(3*$G$4),((PI()*DA13)/12)*($D$4^2+$D$4*($D$4-2*DA13*$A$4)+($D$4-2*DA13*$A$4)^2)-$G$4)</f>
        <v>275.20445399999994</v>
      </c>
      <c r="DB14" s="139">
        <f>IF('Working Volume Calculator'!$H$9="Square or Rectangular",(4*$A$4^2*DB13^3)-(3*$A$4*($D$4+$E$4)*DB13^2)+(3*$D$4*$E$4*DB13)-(3*$G$4),((PI()*DB13)/12)*($D$4^2+$D$4*($D$4-2*DB13*$A$4)+($D$4-2*DB13*$A$4)^2)-$G$4)</f>
        <v>286.90572799999995</v>
      </c>
      <c r="DC14" s="139">
        <f>IF('Working Volume Calculator'!$H$9="Square or Rectangular",(4*$A$4^2*DC13^3)-(3*$A$4*($D$4+$E$4)*DC13^2)+(3*$D$4*$E$4*DC13)-(3*$G$4),((PI()*DC13)/12)*($D$4^2+$D$4*($D$4-2*DC13*$A$4)+($D$4-2*DC13*$A$4)^2)-$G$4)</f>
        <v>298.59024999999997</v>
      </c>
      <c r="DD14" s="139">
        <f>IF('Working Volume Calculator'!$H$9="Square or Rectangular",(4*$A$4^2*DD13^3)-(3*$A$4*($D$4+$E$4)*DD13^2)+(3*$D$4*$E$4*DD13)-(3*$G$4),((PI()*DD13)/12)*($D$4^2+$D$4*($D$4-2*DD13*$A$4)+($D$4-2*DD13*$A$4)^2)-$G$4)</f>
        <v>310.25803199999996</v>
      </c>
      <c r="DE14" s="139">
        <f>IF('Working Volume Calculator'!$H$9="Square or Rectangular",(4*$A$4^2*DE13^3)-(3*$A$4*($D$4+$E$4)*DE13^2)+(3*$D$4*$E$4*DE13)-(3*$G$4),((PI()*DE13)/12)*($D$4^2+$D$4*($D$4-2*DE13*$A$4)+($D$4-2*DE13*$A$4)^2)-$G$4)</f>
        <v>321.90908600000012</v>
      </c>
      <c r="DF14" s="139">
        <f>IF('Working Volume Calculator'!$H$9="Square or Rectangular",(4*$A$4^2*DF13^3)-(3*$A$4*($D$4+$E$4)*DF13^2)+(3*$D$4*$E$4*DF13)-(3*$G$4),((PI()*DF13)/12)*($D$4^2+$D$4*($D$4-2*DF13*$A$4)+($D$4-2*DF13*$A$4)^2)-$G$4)</f>
        <v>333.54342399999996</v>
      </c>
      <c r="DG14" s="139">
        <f>IF('Working Volume Calculator'!$H$9="Square or Rectangular",(4*$A$4^2*DG13^3)-(3*$A$4*($D$4+$E$4)*DG13^2)+(3*$D$4*$E$4*DG13)-(3*$G$4),((PI()*DG13)/12)*($D$4^2+$D$4*($D$4-2*DG13*$A$4)+($D$4-2*DG13*$A$4)^2)-$G$4)</f>
        <v>345.16105799999991</v>
      </c>
      <c r="DH14" s="139">
        <f>IF('Working Volume Calculator'!$H$9="Square or Rectangular",(4*$A$4^2*DH13^3)-(3*$A$4*($D$4+$E$4)*DH13^2)+(3*$D$4*$E$4*DH13)-(3*$G$4),((PI()*DH13)/12)*($D$4^2+$D$4*($D$4-2*DH13*$A$4)+($D$4-2*DH13*$A$4)^2)-$G$4)</f>
        <v>356.76200000000017</v>
      </c>
      <c r="DI14" s="139">
        <f>IF('Working Volume Calculator'!$H$9="Square or Rectangular",(4*$A$4^2*DI13^3)-(3*$A$4*($D$4+$E$4)*DI13^2)+(3*$D$4*$E$4*DI13)-(3*$G$4),((PI()*DI13)/12)*($D$4^2+$D$4*($D$4-2*DI13*$A$4)+($D$4-2*DI13*$A$4)^2)-$G$4)</f>
        <v>368.34626200000025</v>
      </c>
      <c r="DJ14" s="139">
        <f>IF('Working Volume Calculator'!$H$9="Square or Rectangular",(4*$A$4^2*DJ13^3)-(3*$A$4*($D$4+$E$4)*DJ13^2)+(3*$D$4*$E$4*DJ13)-(3*$G$4),((PI()*DJ13)/12)*($D$4^2+$D$4*($D$4-2*DJ13*$A$4)+($D$4-2*DJ13*$A$4)^2)-$G$4)</f>
        <v>379.91385600000012</v>
      </c>
      <c r="DK14" s="139">
        <f>IF('Working Volume Calculator'!$H$9="Square or Rectangular",(4*$A$4^2*DK13^3)-(3*$A$4*($D$4+$E$4)*DK13^2)+(3*$D$4*$E$4*DK13)-(3*$G$4),((PI()*DK13)/12)*($D$4^2+$D$4*($D$4-2*DK13*$A$4)+($D$4-2*DK13*$A$4)^2)-$G$4)</f>
        <v>391.46479399999976</v>
      </c>
      <c r="DL14" s="139">
        <f>IF('Working Volume Calculator'!$H$9="Square or Rectangular",(4*$A$4^2*DL13^3)-(3*$A$4*($D$4+$E$4)*DL13^2)+(3*$D$4*$E$4*DL13)-(3*$G$4),((PI()*DL13)/12)*($D$4^2+$D$4*($D$4-2*DL13*$A$4)+($D$4-2*DL13*$A$4)^2)-$G$4)</f>
        <v>402.9990879999998</v>
      </c>
      <c r="DM14" s="139">
        <f>IF('Working Volume Calculator'!$H$9="Square or Rectangular",(4*$A$4^2*DM13^3)-(3*$A$4*($D$4+$E$4)*DM13^2)+(3*$D$4*$E$4*DM13)-(3*$G$4),((PI()*DM13)/12)*($D$4^2+$D$4*($D$4-2*DM13*$A$4)+($D$4-2*DM13*$A$4)^2)-$G$4)</f>
        <v>414.51674999999977</v>
      </c>
      <c r="DN14" s="139">
        <f>IF('Working Volume Calculator'!$H$9="Square or Rectangular",(4*$A$4^2*DN13^3)-(3*$A$4*($D$4+$E$4)*DN13^2)+(3*$D$4*$E$4*DN13)-(3*$G$4),((PI()*DN13)/12)*($D$4^2+$D$4*($D$4-2*DN13*$A$4)+($D$4-2*DN13*$A$4)^2)-$G$4)</f>
        <v>426.0177920000001</v>
      </c>
      <c r="DO14" s="139">
        <f>IF('Working Volume Calculator'!$H$9="Square or Rectangular",(4*$A$4^2*DO13^3)-(3*$A$4*($D$4+$E$4)*DO13^2)+(3*$D$4*$E$4*DO13)-(3*$G$4),((PI()*DO13)/12)*($D$4^2+$D$4*($D$4-2*DO13*$A$4)+($D$4-2*DO13*$A$4)^2)-$G$4)</f>
        <v>437.50222600000006</v>
      </c>
      <c r="DP14" s="139">
        <f>IF('Working Volume Calculator'!$H$9="Square or Rectangular",(4*$A$4^2*DP13^3)-(3*$A$4*($D$4+$E$4)*DP13^2)+(3*$D$4*$E$4*DP13)-(3*$G$4),((PI()*DP13)/12)*($D$4^2+$D$4*($D$4-2*DP13*$A$4)+($D$4-2*DP13*$A$4)^2)-$G$4)</f>
        <v>448.97006400000009</v>
      </c>
      <c r="DQ14" s="139">
        <f>IF('Working Volume Calculator'!$H$9="Square or Rectangular",(4*$A$4^2*DQ13^3)-(3*$A$4*($D$4+$E$4)*DQ13^2)+(3*$D$4*$E$4*DQ13)-(3*$G$4),((PI()*DQ13)/12)*($D$4^2+$D$4*($D$4-2*DQ13*$A$4)+($D$4-2*DQ13*$A$4)^2)-$G$4)</f>
        <v>460.42131799999993</v>
      </c>
      <c r="DR14" s="139">
        <f>IF('Working Volume Calculator'!$H$9="Square or Rectangular",(4*$A$4^2*DR13^3)-(3*$A$4*($D$4+$E$4)*DR13^2)+(3*$D$4*$E$4*DR13)-(3*$G$4),((PI()*DR13)/12)*($D$4^2+$D$4*($D$4-2*DR13*$A$4)+($D$4-2*DR13*$A$4)^2)-$G$4)</f>
        <v>471.85599999999999</v>
      </c>
      <c r="DS14" s="139">
        <f>IF('Working Volume Calculator'!$H$9="Square or Rectangular",(4*$A$4^2*DS13^3)-(3*$A$4*($D$4+$E$4)*DS13^2)+(3*$D$4*$E$4*DS13)-(3*$G$4),((PI()*DS13)/12)*($D$4^2+$D$4*($D$4-2*DS13*$A$4)+($D$4-2*DS13*$A$4)^2)-$G$4)</f>
        <v>483.27412200000003</v>
      </c>
      <c r="DT14" s="139">
        <f>IF('Working Volume Calculator'!$H$9="Square or Rectangular",(4*$A$4^2*DT13^3)-(3*$A$4*($D$4+$E$4)*DT13^2)+(3*$D$4*$E$4*DT13)-(3*$G$4),((PI()*DT13)/12)*($D$4^2+$D$4*($D$4-2*DT13*$A$4)+($D$4-2*DT13*$A$4)^2)-$G$4)</f>
        <v>494.67569600000002</v>
      </c>
      <c r="DU14" s="139">
        <f>IF('Working Volume Calculator'!$H$9="Square or Rectangular",(4*$A$4^2*DU13^3)-(3*$A$4*($D$4+$E$4)*DU13^2)+(3*$D$4*$E$4*DU13)-(3*$G$4),((PI()*DU13)/12)*($D$4^2+$D$4*($D$4-2*DU13*$A$4)+($D$4-2*DU13*$A$4)^2)-$G$4)</f>
        <v>506.06073399999991</v>
      </c>
      <c r="DV14" s="139">
        <f>IF('Working Volume Calculator'!$H$9="Square or Rectangular",(4*$A$4^2*DV13^3)-(3*$A$4*($D$4+$E$4)*DV13^2)+(3*$D$4*$E$4*DV13)-(3*$G$4),((PI()*DV13)/12)*($D$4^2+$D$4*($D$4-2*DV13*$A$4)+($D$4-2*DV13*$A$4)^2)-$G$4)</f>
        <v>517.42924799999992</v>
      </c>
      <c r="DW14" s="139">
        <f>IF('Working Volume Calculator'!$H$9="Square or Rectangular",(4*$A$4^2*DW13^3)-(3*$A$4*($D$4+$E$4)*DW13^2)+(3*$D$4*$E$4*DW13)-(3*$G$4),((PI()*DW13)/12)*($D$4^2+$D$4*($D$4-2*DW13*$A$4)+($D$4-2*DW13*$A$4)^2)-$G$4)</f>
        <v>528.78125</v>
      </c>
      <c r="DX14" s="139">
        <f>IF('Working Volume Calculator'!$H$9="Square or Rectangular",(4*$A$4^2*DX13^3)-(3*$A$4*($D$4+$E$4)*DX13^2)+(3*$D$4*$E$4*DX13)-(3*$G$4),((PI()*DX13)/12)*($D$4^2+$D$4*($D$4-2*DX13*$A$4)+($D$4-2*DX13*$A$4)^2)-$G$4)</f>
        <v>540.11675199999991</v>
      </c>
      <c r="DY14" s="139">
        <f>IF('Working Volume Calculator'!$H$9="Square or Rectangular",(4*$A$4^2*DY13^3)-(3*$A$4*($D$4+$E$4)*DY13^2)+(3*$D$4*$E$4*DY13)-(3*$G$4),((PI()*DY13)/12)*($D$4^2+$D$4*($D$4-2*DY13*$A$4)+($D$4-2*DY13*$A$4)^2)-$G$4)</f>
        <v>551.43576600000006</v>
      </c>
      <c r="DZ14" s="139">
        <f>IF('Working Volume Calculator'!$H$9="Square or Rectangular",(4*$A$4^2*DZ13^3)-(3*$A$4*($D$4+$E$4)*DZ13^2)+(3*$D$4*$E$4*DZ13)-(3*$G$4),((PI()*DZ13)/12)*($D$4^2+$D$4*($D$4-2*DZ13*$A$4)+($D$4-2*DZ13*$A$4)^2)-$G$4)</f>
        <v>562.73830399999997</v>
      </c>
      <c r="EA14" s="139">
        <f>IF('Working Volume Calculator'!$H$9="Square or Rectangular",(4*$A$4^2*EA13^3)-(3*$A$4*($D$4+$E$4)*EA13^2)+(3*$D$4*$E$4*EA13)-(3*$G$4),((PI()*EA13)/12)*($D$4^2+$D$4*($D$4-2*EA13*$A$4)+($D$4-2*EA13*$A$4)^2)-$G$4)</f>
        <v>574.02437800000007</v>
      </c>
      <c r="EB14" s="139">
        <f>IF('Working Volume Calculator'!$H$9="Square or Rectangular",(4*$A$4^2*EB13^3)-(3*$A$4*($D$4+$E$4)*EB13^2)+(3*$D$4*$E$4*EB13)-(3*$G$4),((PI()*EB13)/12)*($D$4^2+$D$4*($D$4-2*EB13*$A$4)+($D$4-2*EB13*$A$4)^2)-$G$4)</f>
        <v>585.29399999999987</v>
      </c>
      <c r="EC14" s="139">
        <f>IF('Working Volume Calculator'!$H$9="Square or Rectangular",(4*$A$4^2*EC13^3)-(3*$A$4*($D$4+$E$4)*EC13^2)+(3*$D$4*$E$4*EC13)-(3*$G$4),((PI()*EC13)/12)*($D$4^2+$D$4*($D$4-2*EC13*$A$4)+($D$4-2*EC13*$A$4)^2)-$G$4)</f>
        <v>596.54718200000002</v>
      </c>
      <c r="ED14" s="139">
        <f>IF('Working Volume Calculator'!$H$9="Square or Rectangular",(4*$A$4^2*ED13^3)-(3*$A$4*($D$4+$E$4)*ED13^2)+(3*$D$4*$E$4*ED13)-(3*$G$4),((PI()*ED13)/12)*($D$4^2+$D$4*($D$4-2*ED13*$A$4)+($D$4-2*ED13*$A$4)^2)-$G$4)</f>
        <v>607.78393600000004</v>
      </c>
      <c r="EE14" s="139">
        <f>IF('Working Volume Calculator'!$H$9="Square or Rectangular",(4*$A$4^2*EE13^3)-(3*$A$4*($D$4+$E$4)*EE13^2)+(3*$D$4*$E$4*EE13)-(3*$G$4),((PI()*EE13)/12)*($D$4^2+$D$4*($D$4-2*EE13*$A$4)+($D$4-2*EE13*$A$4)^2)-$G$4)</f>
        <v>619.0042739999999</v>
      </c>
      <c r="EF14" s="139">
        <f>IF('Working Volume Calculator'!$H$9="Square or Rectangular",(4*$A$4^2*EF13^3)-(3*$A$4*($D$4+$E$4)*EF13^2)+(3*$D$4*$E$4*EF13)-(3*$G$4),((PI()*EF13)/12)*($D$4^2+$D$4*($D$4-2*EF13*$A$4)+($D$4-2*EF13*$A$4)^2)-$G$4)</f>
        <v>630.20820800000001</v>
      </c>
      <c r="EG14" s="139">
        <f>IF('Working Volume Calculator'!$H$9="Square or Rectangular",(4*$A$4^2*EG13^3)-(3*$A$4*($D$4+$E$4)*EG13^2)+(3*$D$4*$E$4*EG13)-(3*$G$4),((PI()*EG13)/12)*($D$4^2+$D$4*($D$4-2*EG13*$A$4)+($D$4-2*EG13*$A$4)^2)-$G$4)</f>
        <v>641.39575000000013</v>
      </c>
      <c r="EH14" s="139">
        <f>IF('Working Volume Calculator'!$H$9="Square or Rectangular",(4*$A$4^2*EH13^3)-(3*$A$4*($D$4+$E$4)*EH13^2)+(3*$D$4*$E$4*EH13)-(3*$G$4),((PI()*EH13)/12)*($D$4^2+$D$4*($D$4-2*EH13*$A$4)+($D$4-2*EH13*$A$4)^2)-$G$4)</f>
        <v>652.56691200000023</v>
      </c>
      <c r="EI14" s="139">
        <f>IF('Working Volume Calculator'!$H$9="Square or Rectangular",(4*$A$4^2*EI13^3)-(3*$A$4*($D$4+$E$4)*EI13^2)+(3*$D$4*$E$4*EI13)-(3*$G$4),((PI()*EI13)/12)*($D$4^2+$D$4*($D$4-2*EI13*$A$4)+($D$4-2*EI13*$A$4)^2)-$G$4)</f>
        <v>663.72170600000027</v>
      </c>
      <c r="EJ14" s="139">
        <f>IF('Working Volume Calculator'!$H$9="Square or Rectangular",(4*$A$4^2*EJ13^3)-(3*$A$4*($D$4+$E$4)*EJ13^2)+(3*$D$4*$E$4*EJ13)-(3*$G$4),((PI()*EJ13)/12)*($D$4^2+$D$4*($D$4-2*EJ13*$A$4)+($D$4-2*EJ13*$A$4)^2)-$G$4)</f>
        <v>674.86014399999976</v>
      </c>
      <c r="EK14" s="139">
        <f>IF('Working Volume Calculator'!$H$9="Square or Rectangular",(4*$A$4^2*EK13^3)-(3*$A$4*($D$4+$E$4)*EK13^2)+(3*$D$4*$E$4*EK13)-(3*$G$4),((PI()*EK13)/12)*($D$4^2+$D$4*($D$4-2*EK13*$A$4)+($D$4-2*EK13*$A$4)^2)-$G$4)</f>
        <v>685.98223799999982</v>
      </c>
      <c r="EL14" s="139">
        <f>IF('Working Volume Calculator'!$H$9="Square or Rectangular",(4*$A$4^2*EL13^3)-(3*$A$4*($D$4+$E$4)*EL13^2)+(3*$D$4*$E$4*EL13)-(3*$G$4),((PI()*EL13)/12)*($D$4^2+$D$4*($D$4-2*EL13*$A$4)+($D$4-2*EL13*$A$4)^2)-$G$4)</f>
        <v>697.08799999999974</v>
      </c>
      <c r="EM14" s="139">
        <f>IF('Working Volume Calculator'!$H$9="Square or Rectangular",(4*$A$4^2*EM13^3)-(3*$A$4*($D$4+$E$4)*EM13^2)+(3*$D$4*$E$4*EM13)-(3*$G$4),((PI()*EM13)/12)*($D$4^2+$D$4*($D$4-2*EM13*$A$4)+($D$4-2*EM13*$A$4)^2)-$G$4)</f>
        <v>708.17744199999993</v>
      </c>
      <c r="EN14" s="139">
        <f>IF('Working Volume Calculator'!$H$9="Square or Rectangular",(4*$A$4^2*EN13^3)-(3*$A$4*($D$4+$E$4)*EN13^2)+(3*$D$4*$E$4*EN13)-(3*$G$4),((PI()*EN13)/12)*($D$4^2+$D$4*($D$4-2*EN13*$A$4)+($D$4-2*EN13*$A$4)^2)-$G$4)</f>
        <v>719.25057599999991</v>
      </c>
      <c r="EO14" s="139">
        <f>IF('Working Volume Calculator'!$H$9="Square or Rectangular",(4*$A$4^2*EO13^3)-(3*$A$4*($D$4+$E$4)*EO13^2)+(3*$D$4*$E$4*EO13)-(3*$G$4),((PI()*EO13)/12)*($D$4^2+$D$4*($D$4-2*EO13*$A$4)+($D$4-2*EO13*$A$4)^2)-$G$4)</f>
        <v>730.30741400000011</v>
      </c>
      <c r="EP14" s="139">
        <f>IF('Working Volume Calculator'!$H$9="Square or Rectangular",(4*$A$4^2*EP13^3)-(3*$A$4*($D$4+$E$4)*EP13^2)+(3*$D$4*$E$4*EP13)-(3*$G$4),((PI()*EP13)/12)*($D$4^2+$D$4*($D$4-2*EP13*$A$4)+($D$4-2*EP13*$A$4)^2)-$G$4)</f>
        <v>741.34796800000004</v>
      </c>
      <c r="EQ14" s="139">
        <f>IF('Working Volume Calculator'!$H$9="Square or Rectangular",(4*$A$4^2*EQ13^3)-(3*$A$4*($D$4+$E$4)*EQ13^2)+(3*$D$4*$E$4*EQ13)-(3*$G$4),((PI()*EQ13)/12)*($D$4^2+$D$4*($D$4-2*EQ13*$A$4)+($D$4-2*EQ13*$A$4)^2)-$G$4)</f>
        <v>752.37224999999989</v>
      </c>
      <c r="ER14" s="139">
        <f>IF('Working Volume Calculator'!$H$9="Square or Rectangular",(4*$A$4^2*ER13^3)-(3*$A$4*($D$4+$E$4)*ER13^2)+(3*$D$4*$E$4*ER13)-(3*$G$4),((PI()*ER13)/12)*($D$4^2+$D$4*($D$4-2*ER13*$A$4)+($D$4-2*ER13*$A$4)^2)-$G$4)</f>
        <v>763.3802720000001</v>
      </c>
      <c r="ES14" s="139">
        <f>IF('Working Volume Calculator'!$H$9="Square or Rectangular",(4*$A$4^2*ES13^3)-(3*$A$4*($D$4+$E$4)*ES13^2)+(3*$D$4*$E$4*ES13)-(3*$G$4),((PI()*ES13)/12)*($D$4^2+$D$4*($D$4-2*ES13*$A$4)+($D$4-2*ES13*$A$4)^2)-$G$4)</f>
        <v>774.37204599999995</v>
      </c>
      <c r="ET14" s="139">
        <f>IF('Working Volume Calculator'!$H$9="Square or Rectangular",(4*$A$4^2*ET13^3)-(3*$A$4*($D$4+$E$4)*ET13^2)+(3*$D$4*$E$4*ET13)-(3*$G$4),((PI()*ET13)/12)*($D$4^2+$D$4*($D$4-2*ET13*$A$4)+($D$4-2*ET13*$A$4)^2)-$G$4)</f>
        <v>785.3475840000001</v>
      </c>
      <c r="EU14" s="139">
        <f>IF('Working Volume Calculator'!$H$9="Square or Rectangular",(4*$A$4^2*EU13^3)-(3*$A$4*($D$4+$E$4)*EU13^2)+(3*$D$4*$E$4*EU13)-(3*$G$4),((PI()*EU13)/12)*($D$4^2+$D$4*($D$4-2*EU13*$A$4)+($D$4-2*EU13*$A$4)^2)-$G$4)</f>
        <v>796.30689800000005</v>
      </c>
      <c r="EV14" s="139">
        <f>IF('Working Volume Calculator'!$H$9="Square or Rectangular",(4*$A$4^2*EV13^3)-(3*$A$4*($D$4+$E$4)*EV13^2)+(3*$D$4*$E$4*EV13)-(3*$G$4),((PI()*EV13)/12)*($D$4^2+$D$4*($D$4-2*EV13*$A$4)+($D$4-2*EV13*$A$4)^2)-$G$4)</f>
        <v>807.25</v>
      </c>
      <c r="EW14" s="139">
        <f>IF('Working Volume Calculator'!$H$9="Square or Rectangular",(4*$A$4^2*EW13^3)-(3*$A$4*($D$4+$E$4)*EW13^2)+(3*$D$4*$E$4*EW13)-(3*$G$4),((PI()*EW13)/12)*($D$4^2+$D$4*($D$4-2*EW13*$A$4)+($D$4-2*EW13*$A$4)^2)-$G$4)</f>
        <v>818.17690199999993</v>
      </c>
      <c r="EX14" s="139">
        <f>IF('Working Volume Calculator'!$H$9="Square or Rectangular",(4*$A$4^2*EX13^3)-(3*$A$4*($D$4+$E$4)*EX13^2)+(3*$D$4*$E$4*EX13)-(3*$G$4),((PI()*EX13)/12)*($D$4^2+$D$4*($D$4-2*EX13*$A$4)+($D$4-2*EX13*$A$4)^2)-$G$4)</f>
        <v>829.08761600000003</v>
      </c>
      <c r="EY14" s="139">
        <f>IF('Working Volume Calculator'!$H$9="Square or Rectangular",(4*$A$4^2*EY13^3)-(3*$A$4*($D$4+$E$4)*EY13^2)+(3*$D$4*$E$4*EY13)-(3*$G$4),((PI()*EY13)/12)*($D$4^2+$D$4*($D$4-2*EY13*$A$4)+($D$4-2*EY13*$A$4)^2)-$G$4)</f>
        <v>839.98215400000004</v>
      </c>
      <c r="EZ14" s="139">
        <f>IF('Working Volume Calculator'!$H$9="Square or Rectangular",(4*$A$4^2*EZ13^3)-(3*$A$4*($D$4+$E$4)*EZ13^2)+(3*$D$4*$E$4*EZ13)-(3*$G$4),((PI()*EZ13)/12)*($D$4^2+$D$4*($D$4-2*EZ13*$A$4)+($D$4-2*EZ13*$A$4)^2)-$G$4)</f>
        <v>850.86052799999993</v>
      </c>
      <c r="FA14" s="139">
        <f>IF('Working Volume Calculator'!$H$9="Square or Rectangular",(4*$A$4^2*FA13^3)-(3*$A$4*($D$4+$E$4)*FA13^2)+(3*$D$4*$E$4*FA13)-(3*$G$4),((PI()*FA13)/12)*($D$4^2+$D$4*($D$4-2*FA13*$A$4)+($D$4-2*FA13*$A$4)^2)-$G$4)</f>
        <v>861.72274999999991</v>
      </c>
      <c r="FB14" s="139">
        <f>IF('Working Volume Calculator'!$H$9="Square or Rectangular",(4*$A$4^2*FB13^3)-(3*$A$4*($D$4+$E$4)*FB13^2)+(3*$D$4*$E$4*FB13)-(3*$G$4),((PI()*FB13)/12)*($D$4^2+$D$4*($D$4-2*FB13*$A$4)+($D$4-2*FB13*$A$4)^2)-$G$4)</f>
        <v>872.56883199999993</v>
      </c>
      <c r="FC14" s="139">
        <f>IF('Working Volume Calculator'!$H$9="Square or Rectangular",(4*$A$4^2*FC13^3)-(3*$A$4*($D$4+$E$4)*FC13^2)+(3*$D$4*$E$4*FC13)-(3*$G$4),((PI()*FC13)/12)*($D$4^2+$D$4*($D$4-2*FC13*$A$4)+($D$4-2*FC13*$A$4)^2)-$G$4)</f>
        <v>883.39878599999997</v>
      </c>
      <c r="FD14" s="139">
        <f>IF('Working Volume Calculator'!$H$9="Square or Rectangular",(4*$A$4^2*FD13^3)-(3*$A$4*($D$4+$E$4)*FD13^2)+(3*$D$4*$E$4*FD13)-(3*$G$4),((PI()*FD13)/12)*($D$4^2+$D$4*($D$4-2*FD13*$A$4)+($D$4-2*FD13*$A$4)^2)-$G$4)</f>
        <v>894.21262400000001</v>
      </c>
      <c r="FE14" s="139">
        <f>IF('Working Volume Calculator'!$H$9="Square or Rectangular",(4*$A$4^2*FE13^3)-(3*$A$4*($D$4+$E$4)*FE13^2)+(3*$D$4*$E$4*FE13)-(3*$G$4),((PI()*FE13)/12)*($D$4^2+$D$4*($D$4-2*FE13*$A$4)+($D$4-2*FE13*$A$4)^2)-$G$4)</f>
        <v>905.010358</v>
      </c>
      <c r="FF14" s="139">
        <f>IF('Working Volume Calculator'!$H$9="Square or Rectangular",(4*$A$4^2*FF13^3)-(3*$A$4*($D$4+$E$4)*FF13^2)+(3*$D$4*$E$4*FF13)-(3*$G$4),((PI()*FF13)/12)*($D$4^2+$D$4*($D$4-2*FF13*$A$4)+($D$4-2*FF13*$A$4)^2)-$G$4)</f>
        <v>915.79199999999992</v>
      </c>
      <c r="FG14" s="139">
        <f>IF('Working Volume Calculator'!$H$9="Square or Rectangular",(4*$A$4^2*FG13^3)-(3*$A$4*($D$4+$E$4)*FG13^2)+(3*$D$4*$E$4*FG13)-(3*$G$4),((PI()*FG13)/12)*($D$4^2+$D$4*($D$4-2*FG13*$A$4)+($D$4-2*FG13*$A$4)^2)-$G$4)</f>
        <v>926.55756199999996</v>
      </c>
      <c r="FH14" s="139">
        <f>IF('Working Volume Calculator'!$H$9="Square or Rectangular",(4*$A$4^2*FH13^3)-(3*$A$4*($D$4+$E$4)*FH13^2)+(3*$D$4*$E$4*FH13)-(3*$G$4),((PI()*FH13)/12)*($D$4^2+$D$4*($D$4-2*FH13*$A$4)+($D$4-2*FH13*$A$4)^2)-$G$4)</f>
        <v>937.30705599999987</v>
      </c>
      <c r="FI14" s="139">
        <f>IF('Working Volume Calculator'!$H$9="Square or Rectangular",(4*$A$4^2*FI13^3)-(3*$A$4*($D$4+$E$4)*FI13^2)+(3*$D$4*$E$4*FI13)-(3*$G$4),((PI()*FI13)/12)*($D$4^2+$D$4*($D$4-2*FI13*$A$4)+($D$4-2*FI13*$A$4)^2)-$G$4)</f>
        <v>948.04049400000008</v>
      </c>
      <c r="FJ14" s="139">
        <f>IF('Working Volume Calculator'!$H$9="Square or Rectangular",(4*$A$4^2*FJ13^3)-(3*$A$4*($D$4+$E$4)*FJ13^2)+(3*$D$4*$E$4*FJ13)-(3*$G$4),((PI()*FJ13)/12)*($D$4^2+$D$4*($D$4-2*FJ13*$A$4)+($D$4-2*FJ13*$A$4)^2)-$G$4)</f>
        <v>958.75788800000009</v>
      </c>
      <c r="FK14" s="139">
        <f>IF('Working Volume Calculator'!$H$9="Square or Rectangular",(4*$A$4^2*FK13^3)-(3*$A$4*($D$4+$E$4)*FK13^2)+(3*$D$4*$E$4*FK13)-(3*$G$4),((PI()*FK13)/12)*($D$4^2+$D$4*($D$4-2*FK13*$A$4)+($D$4-2*FK13*$A$4)^2)-$G$4)</f>
        <v>969.45925000000011</v>
      </c>
      <c r="FL14" s="139">
        <f>IF('Working Volume Calculator'!$H$9="Square or Rectangular",(4*$A$4^2*FL13^3)-(3*$A$4*($D$4+$E$4)*FL13^2)+(3*$D$4*$E$4*FL13)-(3*$G$4),((PI()*FL13)/12)*($D$4^2+$D$4*($D$4-2*FL13*$A$4)+($D$4-2*FL13*$A$4)^2)-$G$4)</f>
        <v>980.1445920000001</v>
      </c>
      <c r="FM14" s="139">
        <f>IF('Working Volume Calculator'!$H$9="Square or Rectangular",(4*$A$4^2*FM13^3)-(3*$A$4*($D$4+$E$4)*FM13^2)+(3*$D$4*$E$4*FM13)-(3*$G$4),((PI()*FM13)/12)*($D$4^2+$D$4*($D$4-2*FM13*$A$4)+($D$4-2*FM13*$A$4)^2)-$G$4)</f>
        <v>990.81392600000004</v>
      </c>
      <c r="FN14" s="139">
        <f>IF('Working Volume Calculator'!$H$9="Square or Rectangular",(4*$A$4^2*FN13^3)-(3*$A$4*($D$4+$E$4)*FN13^2)+(3*$D$4*$E$4*FN13)-(3*$G$4),((PI()*FN13)/12)*($D$4^2+$D$4*($D$4-2*FN13*$A$4)+($D$4-2*FN13*$A$4)^2)-$G$4)</f>
        <v>1001.4672640000001</v>
      </c>
      <c r="FO14" s="139">
        <f>IF('Working Volume Calculator'!$H$9="Square or Rectangular",(4*$A$4^2*FO13^3)-(3*$A$4*($D$4+$E$4)*FO13^2)+(3*$D$4*$E$4*FO13)-(3*$G$4),((PI()*FO13)/12)*($D$4^2+$D$4*($D$4-2*FO13*$A$4)+($D$4-2*FO13*$A$4)^2)-$G$4)</f>
        <v>1012.1046180000001</v>
      </c>
      <c r="FP14" s="139">
        <f>IF('Working Volume Calculator'!$H$9="Square or Rectangular",(4*$A$4^2*FP13^3)-(3*$A$4*($D$4+$E$4)*FP13^2)+(3*$D$4*$E$4*FP13)-(3*$G$4),((PI()*FP13)/12)*($D$4^2+$D$4*($D$4-2*FP13*$A$4)+($D$4-2*FP13*$A$4)^2)-$G$4)</f>
        <v>1022.7260000000001</v>
      </c>
      <c r="FQ14" s="139">
        <f>IF('Working Volume Calculator'!$H$9="Square or Rectangular",(4*$A$4^2*FQ13^3)-(3*$A$4*($D$4+$E$4)*FQ13^2)+(3*$D$4*$E$4*FQ13)-(3*$G$4),((PI()*FQ13)/12)*($D$4^2+$D$4*($D$4-2*FQ13*$A$4)+($D$4-2*FQ13*$A$4)^2)-$G$4)</f>
        <v>1033.3314220000002</v>
      </c>
      <c r="FR14" s="139">
        <f>IF('Working Volume Calculator'!$H$9="Square or Rectangular",(4*$A$4^2*FR13^3)-(3*$A$4*($D$4+$E$4)*FR13^2)+(3*$D$4*$E$4*FR13)-(3*$G$4),((PI()*FR13)/12)*($D$4^2+$D$4*($D$4-2*FR13*$A$4)+($D$4-2*FR13*$A$4)^2)-$G$4)</f>
        <v>1043.9208960000001</v>
      </c>
      <c r="FS14" s="139">
        <f>IF('Working Volume Calculator'!$H$9="Square or Rectangular",(4*$A$4^2*FS13^3)-(3*$A$4*($D$4+$E$4)*FS13^2)+(3*$D$4*$E$4*FS13)-(3*$G$4),((PI()*FS13)/12)*($D$4^2+$D$4*($D$4-2*FS13*$A$4)+($D$4-2*FS13*$A$4)^2)-$G$4)</f>
        <v>1054.4944340000002</v>
      </c>
      <c r="FT14" s="139">
        <f>IF('Working Volume Calculator'!$H$9="Square or Rectangular",(4*$A$4^2*FT13^3)-(3*$A$4*($D$4+$E$4)*FT13^2)+(3*$D$4*$E$4*FT13)-(3*$G$4),((PI()*FT13)/12)*($D$4^2+$D$4*($D$4-2*FT13*$A$4)+($D$4-2*FT13*$A$4)^2)-$G$4)</f>
        <v>1065.052048</v>
      </c>
      <c r="FU14" s="139">
        <f>IF('Working Volume Calculator'!$H$9="Square or Rectangular",(4*$A$4^2*FU13^3)-(3*$A$4*($D$4+$E$4)*FU13^2)+(3*$D$4*$E$4*FU13)-(3*$G$4),((PI()*FU13)/12)*($D$4^2+$D$4*($D$4-2*FU13*$A$4)+($D$4-2*FU13*$A$4)^2)-$G$4)</f>
        <v>1075.59375</v>
      </c>
      <c r="FV14" s="139">
        <f>IF('Working Volume Calculator'!$H$9="Square or Rectangular",(4*$A$4^2*FV13^3)-(3*$A$4*($D$4+$E$4)*FV13^2)+(3*$D$4*$E$4*FV13)-(3*$G$4),((PI()*FV13)/12)*($D$4^2+$D$4*($D$4-2*FV13*$A$4)+($D$4-2*FV13*$A$4)^2)-$G$4)</f>
        <v>1086.1195520000001</v>
      </c>
      <c r="FW14" s="139">
        <f>IF('Working Volume Calculator'!$H$9="Square or Rectangular",(4*$A$4^2*FW13^3)-(3*$A$4*($D$4+$E$4)*FW13^2)+(3*$D$4*$E$4*FW13)-(3*$G$4),((PI()*FW13)/12)*($D$4^2+$D$4*($D$4-2*FW13*$A$4)+($D$4-2*FW13*$A$4)^2)-$G$4)</f>
        <v>1096.6294659999999</v>
      </c>
      <c r="FX14" s="139">
        <f>IF('Working Volume Calculator'!$H$9="Square or Rectangular",(4*$A$4^2*FX13^3)-(3*$A$4*($D$4+$E$4)*FX13^2)+(3*$D$4*$E$4*FX13)-(3*$G$4),((PI()*FX13)/12)*($D$4^2+$D$4*($D$4-2*FX13*$A$4)+($D$4-2*FX13*$A$4)^2)-$G$4)</f>
        <v>1107.1235040000001</v>
      </c>
      <c r="FY14" s="139">
        <f>IF('Working Volume Calculator'!$H$9="Square or Rectangular",(4*$A$4^2*FY13^3)-(3*$A$4*($D$4+$E$4)*FY13^2)+(3*$D$4*$E$4*FY13)-(3*$G$4),((PI()*FY13)/12)*($D$4^2+$D$4*($D$4-2*FY13*$A$4)+($D$4-2*FY13*$A$4)^2)-$G$4)</f>
        <v>1117.601678</v>
      </c>
      <c r="FZ14" s="139">
        <f>IF('Working Volume Calculator'!$H$9="Square or Rectangular",(4*$A$4^2*FZ13^3)-(3*$A$4*($D$4+$E$4)*FZ13^2)+(3*$D$4*$E$4*FZ13)-(3*$G$4),((PI()*FZ13)/12)*($D$4^2+$D$4*($D$4-2*FZ13*$A$4)+($D$4-2*FZ13*$A$4)^2)-$G$4)</f>
        <v>1128.0639999999999</v>
      </c>
      <c r="GA14" s="139">
        <f>IF('Working Volume Calculator'!$H$9="Square or Rectangular",(4*$A$4^2*GA13^3)-(3*$A$4*($D$4+$E$4)*GA13^2)+(3*$D$4*$E$4*GA13)-(3*$G$4),((PI()*GA13)/12)*($D$4^2+$D$4*($D$4-2*GA13*$A$4)+($D$4-2*GA13*$A$4)^2)-$G$4)</f>
        <v>1138.5104820000001</v>
      </c>
      <c r="GB14" s="139">
        <f>IF('Working Volume Calculator'!$H$9="Square or Rectangular",(4*$A$4^2*GB13^3)-(3*$A$4*($D$4+$E$4)*GB13^2)+(3*$D$4*$E$4*GB13)-(3*$G$4),((PI()*GB13)/12)*($D$4^2+$D$4*($D$4-2*GB13*$A$4)+($D$4-2*GB13*$A$4)^2)-$G$4)</f>
        <v>1148.9411359999999</v>
      </c>
      <c r="GC14" s="139">
        <f>IF('Working Volume Calculator'!$H$9="Square or Rectangular",(4*$A$4^2*GC13^3)-(3*$A$4*($D$4+$E$4)*GC13^2)+(3*$D$4*$E$4*GC13)-(3*$G$4),((PI()*GC13)/12)*($D$4^2+$D$4*($D$4-2*GC13*$A$4)+($D$4-2*GC13*$A$4)^2)-$G$4)</f>
        <v>1159.3559740000001</v>
      </c>
      <c r="GD14" s="139">
        <f>IF('Working Volume Calculator'!$H$9="Square or Rectangular",(4*$A$4^2*GD13^3)-(3*$A$4*($D$4+$E$4)*GD13^2)+(3*$D$4*$E$4*GD13)-(3*$G$4),((PI()*GD13)/12)*($D$4^2+$D$4*($D$4-2*GD13*$A$4)+($D$4-2*GD13*$A$4)^2)-$G$4)</f>
        <v>1169.7550080000001</v>
      </c>
      <c r="GE14" s="139">
        <f>IF('Working Volume Calculator'!$H$9="Square or Rectangular",(4*$A$4^2*GE13^3)-(3*$A$4*($D$4+$E$4)*GE13^2)+(3*$D$4*$E$4*GE13)-(3*$G$4),((PI()*GE13)/12)*($D$4^2+$D$4*($D$4-2*GE13*$A$4)+($D$4-2*GE13*$A$4)^2)-$G$4)</f>
        <v>1180.13825</v>
      </c>
      <c r="GF14" s="139">
        <f>IF('Working Volume Calculator'!$H$9="Square or Rectangular",(4*$A$4^2*GF13^3)-(3*$A$4*($D$4+$E$4)*GF13^2)+(3*$D$4*$E$4*GF13)-(3*$G$4),((PI()*GF13)/12)*($D$4^2+$D$4*($D$4-2*GF13*$A$4)+($D$4-2*GF13*$A$4)^2)-$G$4)</f>
        <v>1190.5057120000001</v>
      </c>
      <c r="GG14" s="139">
        <f>IF('Working Volume Calculator'!$H$9="Square or Rectangular",(4*$A$4^2*GG13^3)-(3*$A$4*($D$4+$E$4)*GG13^2)+(3*$D$4*$E$4*GG13)-(3*$G$4),((PI()*GG13)/12)*($D$4^2+$D$4*($D$4-2*GG13*$A$4)+($D$4-2*GG13*$A$4)^2)-$G$4)</f>
        <v>1200.8574060000001</v>
      </c>
      <c r="GH14" s="139">
        <f>IF('Working Volume Calculator'!$H$9="Square or Rectangular",(4*$A$4^2*GH13^3)-(3*$A$4*($D$4+$E$4)*GH13^2)+(3*$D$4*$E$4*GH13)-(3*$G$4),((PI()*GH13)/12)*($D$4^2+$D$4*($D$4-2*GH13*$A$4)+($D$4-2*GH13*$A$4)^2)-$G$4)</f>
        <v>1211.1933439999998</v>
      </c>
      <c r="GI14" s="139">
        <f>IF('Working Volume Calculator'!$H$9="Square or Rectangular",(4*$A$4^2*GI13^3)-(3*$A$4*($D$4+$E$4)*GI13^2)+(3*$D$4*$E$4*GI13)-(3*$G$4),((PI()*GI13)/12)*($D$4^2+$D$4*($D$4-2*GI13*$A$4)+($D$4-2*GI13*$A$4)^2)-$G$4)</f>
        <v>1221.5135380000002</v>
      </c>
      <c r="GJ14" s="139">
        <f>IF('Working Volume Calculator'!$H$9="Square or Rectangular",(4*$A$4^2*GJ13^3)-(3*$A$4*($D$4+$E$4)*GJ13^2)+(3*$D$4*$E$4*GJ13)-(3*$G$4),((PI()*GJ13)/12)*($D$4^2+$D$4*($D$4-2*GJ13*$A$4)+($D$4-2*GJ13*$A$4)^2)-$G$4)</f>
        <v>1231.8180000000002</v>
      </c>
      <c r="GK14" s="139">
        <f>IF('Working Volume Calculator'!$H$9="Square or Rectangular",(4*$A$4^2*GK13^3)-(3*$A$4*($D$4+$E$4)*GK13^2)+(3*$D$4*$E$4*GK13)-(3*$G$4),((PI()*GK13)/12)*($D$4^2+$D$4*($D$4-2*GK13*$A$4)+($D$4-2*GK13*$A$4)^2)-$G$4)</f>
        <v>1242.1067419999999</v>
      </c>
      <c r="GL14" s="139">
        <f>IF('Working Volume Calculator'!$H$9="Square or Rectangular",(4*$A$4^2*GL13^3)-(3*$A$4*($D$4+$E$4)*GL13^2)+(3*$D$4*$E$4*GL13)-(3*$G$4),((PI()*GL13)/12)*($D$4^2+$D$4*($D$4-2*GL13*$A$4)+($D$4-2*GL13*$A$4)^2)-$G$4)</f>
        <v>1252.3797759999998</v>
      </c>
      <c r="GM14" s="139">
        <f>IF('Working Volume Calculator'!$H$9="Square or Rectangular",(4*$A$4^2*GM13^3)-(3*$A$4*($D$4+$E$4)*GM13^2)+(3*$D$4*$E$4*GM13)-(3*$G$4),((PI()*GM13)/12)*($D$4^2+$D$4*($D$4-2*GM13*$A$4)+($D$4-2*GM13*$A$4)^2)-$G$4)</f>
        <v>1262.6371140000001</v>
      </c>
      <c r="GN14" s="139">
        <f>IF('Working Volume Calculator'!$H$9="Square or Rectangular",(4*$A$4^2*GN13^3)-(3*$A$4*($D$4+$E$4)*GN13^2)+(3*$D$4*$E$4*GN13)-(3*$G$4),((PI()*GN13)/12)*($D$4^2+$D$4*($D$4-2*GN13*$A$4)+($D$4-2*GN13*$A$4)^2)-$G$4)</f>
        <v>1272.878768</v>
      </c>
      <c r="GO14" s="139">
        <f>IF('Working Volume Calculator'!$H$9="Square or Rectangular",(4*$A$4^2*GO13^3)-(3*$A$4*($D$4+$E$4)*GO13^2)+(3*$D$4*$E$4*GO13)-(3*$G$4),((PI()*GO13)/12)*($D$4^2+$D$4*($D$4-2*GO13*$A$4)+($D$4-2*GO13*$A$4)^2)-$G$4)</f>
        <v>1283.10475</v>
      </c>
      <c r="GP14" s="139">
        <f>IF('Working Volume Calculator'!$H$9="Square or Rectangular",(4*$A$4^2*GP13^3)-(3*$A$4*($D$4+$E$4)*GP13^2)+(3*$D$4*$E$4*GP13)-(3*$G$4),((PI()*GP13)/12)*($D$4^2+$D$4*($D$4-2*GP13*$A$4)+($D$4-2*GP13*$A$4)^2)-$G$4)</f>
        <v>1293.3150719999999</v>
      </c>
      <c r="GQ14" s="139">
        <f>IF('Working Volume Calculator'!$H$9="Square or Rectangular",(4*$A$4^2*GQ13^3)-(3*$A$4*($D$4+$E$4)*GQ13^2)+(3*$D$4*$E$4*GQ13)-(3*$G$4),((PI()*GQ13)/12)*($D$4^2+$D$4*($D$4-2*GQ13*$A$4)+($D$4-2*GQ13*$A$4)^2)-$G$4)</f>
        <v>1303.5097460000002</v>
      </c>
      <c r="GR14" s="139">
        <f>IF('Working Volume Calculator'!$H$9="Square or Rectangular",(4*$A$4^2*GR13^3)-(3*$A$4*($D$4+$E$4)*GR13^2)+(3*$D$4*$E$4*GR13)-(3*$G$4),((PI()*GR13)/12)*($D$4^2+$D$4*($D$4-2*GR13*$A$4)+($D$4-2*GR13*$A$4)^2)-$G$4)</f>
        <v>1313.6887839999999</v>
      </c>
      <c r="GS14" s="139">
        <f>IF('Working Volume Calculator'!$H$9="Square or Rectangular",(4*$A$4^2*GS13^3)-(3*$A$4*($D$4+$E$4)*GS13^2)+(3*$D$4*$E$4*GS13)-(3*$G$4),((PI()*GS13)/12)*($D$4^2+$D$4*($D$4-2*GS13*$A$4)+($D$4-2*GS13*$A$4)^2)-$G$4)</f>
        <v>1323.852198</v>
      </c>
      <c r="GT14" s="139">
        <f>IF('Working Volume Calculator'!$H$9="Square or Rectangular",(4*$A$4^2*GT13^3)-(3*$A$4*($D$4+$E$4)*GT13^2)+(3*$D$4*$E$4*GT13)-(3*$G$4),((PI()*GT13)/12)*($D$4^2+$D$4*($D$4-2*GT13*$A$4)+($D$4-2*GT13*$A$4)^2)-$G$4)</f>
        <v>1334</v>
      </c>
      <c r="GU14" s="139">
        <f>IF('Working Volume Calculator'!$H$9="Square or Rectangular",(4*$A$4^2*GU13^3)-(3*$A$4*($D$4+$E$4)*GU13^2)+(3*$D$4*$E$4*GU13)-(3*$G$4),((PI()*GU13)/12)*($D$4^2+$D$4*($D$4-2*GU13*$A$4)+($D$4-2*GU13*$A$4)^2)-$G$4)</f>
        <v>1344.1322019999998</v>
      </c>
      <c r="GV14" s="139">
        <f>IF('Working Volume Calculator'!$H$9="Square or Rectangular",(4*$A$4^2*GV13^3)-(3*$A$4*($D$4+$E$4)*GV13^2)+(3*$D$4*$E$4*GV13)-(3*$G$4),((PI()*GV13)/12)*($D$4^2+$D$4*($D$4-2*GV13*$A$4)+($D$4-2*GV13*$A$4)^2)-$G$4)</f>
        <v>1354.2488160000003</v>
      </c>
      <c r="GW14" s="139">
        <f>IF('Working Volume Calculator'!$H$9="Square or Rectangular",(4*$A$4^2*GW13^3)-(3*$A$4*($D$4+$E$4)*GW13^2)+(3*$D$4*$E$4*GW13)-(3*$G$4),((PI()*GW13)/12)*($D$4^2+$D$4*($D$4-2*GW13*$A$4)+($D$4-2*GW13*$A$4)^2)-$G$4)</f>
        <v>1364.3498539999996</v>
      </c>
      <c r="GX14" s="139">
        <f>IF('Working Volume Calculator'!$H$9="Square or Rectangular",(4*$A$4^2*GX13^3)-(3*$A$4*($D$4+$E$4)*GX13^2)+(3*$D$4*$E$4*GX13)-(3*$G$4),((PI()*GX13)/12)*($D$4^2+$D$4*($D$4-2*GX13*$A$4)+($D$4-2*GX13*$A$4)^2)-$G$4)</f>
        <v>1374.435328</v>
      </c>
      <c r="GY14" s="139">
        <f>IF('Working Volume Calculator'!$H$9="Square or Rectangular",(4*$A$4^2*GY13^3)-(3*$A$4*($D$4+$E$4)*GY13^2)+(3*$D$4*$E$4*GY13)-(3*$G$4),((PI()*GY13)/12)*($D$4^2+$D$4*($D$4-2*GY13*$A$4)+($D$4-2*GY13*$A$4)^2)-$G$4)</f>
        <v>1384.5052499999997</v>
      </c>
      <c r="GZ14" s="139">
        <f>IF('Working Volume Calculator'!$H$9="Square or Rectangular",(4*$A$4^2*GZ13^3)-(3*$A$4*($D$4+$E$4)*GZ13^2)+(3*$D$4*$E$4*GZ13)-(3*$G$4),((PI()*GZ13)/12)*($D$4^2+$D$4*($D$4-2*GZ13*$A$4)+($D$4-2*GZ13*$A$4)^2)-$G$4)</f>
        <v>1394.559632</v>
      </c>
      <c r="HA14" s="139">
        <f>IF('Working Volume Calculator'!$H$9="Square or Rectangular",(4*$A$4^2*HA13^3)-(3*$A$4*($D$4+$E$4)*HA13^2)+(3*$D$4*$E$4*HA13)-(3*$G$4),((PI()*HA13)/12)*($D$4^2+$D$4*($D$4-2*HA13*$A$4)+($D$4-2*HA13*$A$4)^2)-$G$4)</f>
        <v>1404.5984859999999</v>
      </c>
      <c r="HB14" s="139">
        <f>IF('Working Volume Calculator'!$H$9="Square or Rectangular",(4*$A$4^2*HB13^3)-(3*$A$4*($D$4+$E$4)*HB13^2)+(3*$D$4*$E$4*HB13)-(3*$G$4),((PI()*HB13)/12)*($D$4^2+$D$4*($D$4-2*HB13*$A$4)+($D$4-2*HB13*$A$4)^2)-$G$4)</f>
        <v>1414.6218239999998</v>
      </c>
      <c r="HC14" s="139">
        <f>IF('Working Volume Calculator'!$H$9="Square or Rectangular",(4*$A$4^2*HC13^3)-(3*$A$4*($D$4+$E$4)*HC13^2)+(3*$D$4*$E$4*HC13)-(3*$G$4),((PI()*HC13)/12)*($D$4^2+$D$4*($D$4-2*HC13*$A$4)+($D$4-2*HC13*$A$4)^2)-$G$4)</f>
        <v>1424.6296579999998</v>
      </c>
      <c r="HD14" s="139">
        <f>IF('Working Volume Calculator'!$H$9="Square or Rectangular",(4*$A$4^2*HD13^3)-(3*$A$4*($D$4+$E$4)*HD13^2)+(3*$D$4*$E$4*HD13)-(3*$G$4),((PI()*HD13)/12)*($D$4^2+$D$4*($D$4-2*HD13*$A$4)+($D$4-2*HD13*$A$4)^2)-$G$4)</f>
        <v>1434.6219999999998</v>
      </c>
      <c r="HE14" s="139">
        <f>IF('Working Volume Calculator'!$H$9="Square or Rectangular",(4*$A$4^2*HE13^3)-(3*$A$4*($D$4+$E$4)*HE13^2)+(3*$D$4*$E$4*HE13)-(3*$G$4),((PI()*HE13)/12)*($D$4^2+$D$4*($D$4-2*HE13*$A$4)+($D$4-2*HE13*$A$4)^2)-$G$4)</f>
        <v>1444.5988619999998</v>
      </c>
      <c r="HF14" s="139">
        <f>IF('Working Volume Calculator'!$H$9="Square or Rectangular",(4*$A$4^2*HF13^3)-(3*$A$4*($D$4+$E$4)*HF13^2)+(3*$D$4*$E$4*HF13)-(3*$G$4),((PI()*HF13)/12)*($D$4^2+$D$4*($D$4-2*HF13*$A$4)+($D$4-2*HF13*$A$4)^2)-$G$4)</f>
        <v>1454.5602559999998</v>
      </c>
      <c r="HG14" s="139">
        <f>IF('Working Volume Calculator'!$H$9="Square or Rectangular",(4*$A$4^2*HG13^3)-(3*$A$4*($D$4+$E$4)*HG13^2)+(3*$D$4*$E$4*HG13)-(3*$G$4),((PI()*HG13)/12)*($D$4^2+$D$4*($D$4-2*HG13*$A$4)+($D$4-2*HG13*$A$4)^2)-$G$4)</f>
        <v>1464.5061940000001</v>
      </c>
      <c r="HH14" s="139">
        <f>IF('Working Volume Calculator'!$H$9="Square or Rectangular",(4*$A$4^2*HH13^3)-(3*$A$4*($D$4+$E$4)*HH13^2)+(3*$D$4*$E$4*HH13)-(3*$G$4),((PI()*HH13)/12)*($D$4^2+$D$4*($D$4-2*HH13*$A$4)+($D$4-2*HH13*$A$4)^2)-$G$4)</f>
        <v>1474.4366879999998</v>
      </c>
      <c r="HI14" s="139">
        <f>IF('Working Volume Calculator'!$H$9="Square or Rectangular",(4*$A$4^2*HI13^3)-(3*$A$4*($D$4+$E$4)*HI13^2)+(3*$D$4*$E$4*HI13)-(3*$G$4),((PI()*HI13)/12)*($D$4^2+$D$4*($D$4-2*HI13*$A$4)+($D$4-2*HI13*$A$4)^2)-$G$4)</f>
        <v>1484.3517499999998</v>
      </c>
      <c r="HJ14" s="139">
        <f>IF('Working Volume Calculator'!$H$9="Square or Rectangular",(4*$A$4^2*HJ13^3)-(3*$A$4*($D$4+$E$4)*HJ13^2)+(3*$D$4*$E$4*HJ13)-(3*$G$4),((PI()*HJ13)/12)*($D$4^2+$D$4*($D$4-2*HJ13*$A$4)+($D$4-2*HJ13*$A$4)^2)-$G$4)</f>
        <v>1494.2513920000001</v>
      </c>
      <c r="HK14" s="139">
        <f>IF('Working Volume Calculator'!$H$9="Square or Rectangular",(4*$A$4^2*HK13^3)-(3*$A$4*($D$4+$E$4)*HK13^2)+(3*$D$4*$E$4*HK13)-(3*$G$4),((PI()*HK13)/12)*($D$4^2+$D$4*($D$4-2*HK13*$A$4)+($D$4-2*HK13*$A$4)^2)-$G$4)</f>
        <v>1504.1356260000002</v>
      </c>
      <c r="HL14" s="139">
        <f>IF('Working Volume Calculator'!$H$9="Square or Rectangular",(4*$A$4^2*HL13^3)-(3*$A$4*($D$4+$E$4)*HL13^2)+(3*$D$4*$E$4*HL13)-(3*$G$4),((PI()*HL13)/12)*($D$4^2+$D$4*($D$4-2*HL13*$A$4)+($D$4-2*HL13*$A$4)^2)-$G$4)</f>
        <v>1514.0044640000001</v>
      </c>
      <c r="HM14" s="139">
        <f>IF('Working Volume Calculator'!$H$9="Square or Rectangular",(4*$A$4^2*HM13^3)-(3*$A$4*($D$4+$E$4)*HM13^2)+(3*$D$4*$E$4*HM13)-(3*$G$4),((PI()*HM13)/12)*($D$4^2+$D$4*($D$4-2*HM13*$A$4)+($D$4-2*HM13*$A$4)^2)-$G$4)</f>
        <v>1523.8579180000002</v>
      </c>
      <c r="HN14" s="139">
        <f>IF('Working Volume Calculator'!$H$9="Square or Rectangular",(4*$A$4^2*HN13^3)-(3*$A$4*($D$4+$E$4)*HN13^2)+(3*$D$4*$E$4*HN13)-(3*$G$4),((PI()*HN13)/12)*($D$4^2+$D$4*($D$4-2*HN13*$A$4)+($D$4-2*HN13*$A$4)^2)-$G$4)</f>
        <v>1533.6960000000004</v>
      </c>
      <c r="HO14" s="139">
        <f>IF('Working Volume Calculator'!$H$9="Square or Rectangular",(4*$A$4^2*HO13^3)-(3*$A$4*($D$4+$E$4)*HO13^2)+(3*$D$4*$E$4*HO13)-(3*$G$4),((PI()*HO13)/12)*($D$4^2+$D$4*($D$4-2*HO13*$A$4)+($D$4-2*HO13*$A$4)^2)-$G$4)</f>
        <v>1543.5187219999998</v>
      </c>
      <c r="HP14" s="139">
        <f>IF('Working Volume Calculator'!$H$9="Square or Rectangular",(4*$A$4^2*HP13^3)-(3*$A$4*($D$4+$E$4)*HP13^2)+(3*$D$4*$E$4*HP13)-(3*$G$4),((PI()*HP13)/12)*($D$4^2+$D$4*($D$4-2*HP13*$A$4)+($D$4-2*HP13*$A$4)^2)-$G$4)</f>
        <v>1553.3260960000002</v>
      </c>
      <c r="HQ14" s="139">
        <f>IF('Working Volume Calculator'!$H$9="Square or Rectangular",(4*$A$4^2*HQ13^3)-(3*$A$4*($D$4+$E$4)*HQ13^2)+(3*$D$4*$E$4*HQ13)-(3*$G$4),((PI()*HQ13)/12)*($D$4^2+$D$4*($D$4-2*HQ13*$A$4)+($D$4-2*HQ13*$A$4)^2)-$G$4)</f>
        <v>1563.1181339999998</v>
      </c>
      <c r="HR14" s="139">
        <f>IF('Working Volume Calculator'!$H$9="Square or Rectangular",(4*$A$4^2*HR13^3)-(3*$A$4*($D$4+$E$4)*HR13^2)+(3*$D$4*$E$4*HR13)-(3*$G$4),((PI()*HR13)/12)*($D$4^2+$D$4*($D$4-2*HR13*$A$4)+($D$4-2*HR13*$A$4)^2)-$G$4)</f>
        <v>1572.8948480000004</v>
      </c>
      <c r="HS14" s="139">
        <f>IF('Working Volume Calculator'!$H$9="Square or Rectangular",(4*$A$4^2*HS13^3)-(3*$A$4*($D$4+$E$4)*HS13^2)+(3*$D$4*$E$4*HS13)-(3*$G$4),((PI()*HS13)/12)*($D$4^2+$D$4*($D$4-2*HS13*$A$4)+($D$4-2*HS13*$A$4)^2)-$G$4)</f>
        <v>1582.65625</v>
      </c>
      <c r="HT14" s="139">
        <f>IF('Working Volume Calculator'!$H$9="Square or Rectangular",(4*$A$4^2*HT13^3)-(3*$A$4*($D$4+$E$4)*HT13^2)+(3*$D$4*$E$4*HT13)-(3*$G$4),((PI()*HT13)/12)*($D$4^2+$D$4*($D$4-2*HT13*$A$4)+($D$4-2*HT13*$A$4)^2)-$G$4)</f>
        <v>1592.4023519999996</v>
      </c>
      <c r="HU14" s="139">
        <f>IF('Working Volume Calculator'!$H$9="Square or Rectangular",(4*$A$4^2*HU13^3)-(3*$A$4*($D$4+$E$4)*HU13^2)+(3*$D$4*$E$4*HU13)-(3*$G$4),((PI()*HU13)/12)*($D$4^2+$D$4*($D$4-2*HU13*$A$4)+($D$4-2*HU13*$A$4)^2)-$G$4)</f>
        <v>1602.1331660000001</v>
      </c>
      <c r="HV14" s="139">
        <f>IF('Working Volume Calculator'!$H$9="Square or Rectangular",(4*$A$4^2*HV13^3)-(3*$A$4*($D$4+$E$4)*HV13^2)+(3*$D$4*$E$4*HV13)-(3*$G$4),((PI()*HV13)/12)*($D$4^2+$D$4*($D$4-2*HV13*$A$4)+($D$4-2*HV13*$A$4)^2)-$G$4)</f>
        <v>1611.8487039999995</v>
      </c>
      <c r="HW14" s="139">
        <f>IF('Working Volume Calculator'!$H$9="Square or Rectangular",(4*$A$4^2*HW13^3)-(3*$A$4*($D$4+$E$4)*HW13^2)+(3*$D$4*$E$4*HW13)-(3*$G$4),((PI()*HW13)/12)*($D$4^2+$D$4*($D$4-2*HW13*$A$4)+($D$4-2*HW13*$A$4)^2)-$G$4)</f>
        <v>1621.5489779999998</v>
      </c>
      <c r="HX14" s="139">
        <f>IF('Working Volume Calculator'!$H$9="Square or Rectangular",(4*$A$4^2*HX13^3)-(3*$A$4*($D$4+$E$4)*HX13^2)+(3*$D$4*$E$4*HX13)-(3*$G$4),((PI()*HX13)/12)*($D$4^2+$D$4*($D$4-2*HX13*$A$4)+($D$4-2*HX13*$A$4)^2)-$G$4)</f>
        <v>1631.2339999999995</v>
      </c>
      <c r="HY14" s="139">
        <f>IF('Working Volume Calculator'!$H$9="Square or Rectangular",(4*$A$4^2*HY13^3)-(3*$A$4*($D$4+$E$4)*HY13^2)+(3*$D$4*$E$4*HY13)-(3*$G$4),((PI()*HY13)/12)*($D$4^2+$D$4*($D$4-2*HY13*$A$4)+($D$4-2*HY13*$A$4)^2)-$G$4)</f>
        <v>1640.9037819999999</v>
      </c>
      <c r="HZ14" s="139">
        <f>IF('Working Volume Calculator'!$H$9="Square or Rectangular",(4*$A$4^2*HZ13^3)-(3*$A$4*($D$4+$E$4)*HZ13^2)+(3*$D$4*$E$4*HZ13)-(3*$G$4),((PI()*HZ13)/12)*($D$4^2+$D$4*($D$4-2*HZ13*$A$4)+($D$4-2*HZ13*$A$4)^2)-$G$4)</f>
        <v>1650.5583360000001</v>
      </c>
      <c r="IA14" s="139">
        <f>IF('Working Volume Calculator'!$H$9="Square or Rectangular",(4*$A$4^2*IA13^3)-(3*$A$4*($D$4+$E$4)*IA13^2)+(3*$D$4*$E$4*IA13)-(3*$G$4),((PI()*IA13)/12)*($D$4^2+$D$4*($D$4-2*IA13*$A$4)+($D$4-2*IA13*$A$4)^2)-$G$4)</f>
        <v>1660.197674</v>
      </c>
      <c r="IB14" s="139">
        <f>IF('Working Volume Calculator'!$H$9="Square or Rectangular",(4*$A$4^2*IB13^3)-(3*$A$4*($D$4+$E$4)*IB13^2)+(3*$D$4*$E$4*IB13)-(3*$G$4),((PI()*IB13)/12)*($D$4^2+$D$4*($D$4-2*IB13*$A$4)+($D$4-2*IB13*$A$4)^2)-$G$4)</f>
        <v>1669.8218080000001</v>
      </c>
      <c r="IC14" s="139">
        <f>IF('Working Volume Calculator'!$H$9="Square or Rectangular",(4*$A$4^2*IC13^3)-(3*$A$4*($D$4+$E$4)*IC13^2)+(3*$D$4*$E$4*IC13)-(3*$G$4),((PI()*IC13)/12)*($D$4^2+$D$4*($D$4-2*IC13*$A$4)+($D$4-2*IC13*$A$4)^2)-$G$4)</f>
        <v>1679.43075</v>
      </c>
      <c r="ID14" s="139">
        <f>IF('Working Volume Calculator'!$H$9="Square or Rectangular",(4*$A$4^2*ID13^3)-(3*$A$4*($D$4+$E$4)*ID13^2)+(3*$D$4*$E$4*ID13)-(3*$G$4),((PI()*ID13)/12)*($D$4^2+$D$4*($D$4-2*ID13*$A$4)+($D$4-2*ID13*$A$4)^2)-$G$4)</f>
        <v>1689.024512</v>
      </c>
      <c r="IE14" s="139">
        <f>IF('Working Volume Calculator'!$H$9="Square or Rectangular",(4*$A$4^2*IE13^3)-(3*$A$4*($D$4+$E$4)*IE13^2)+(3*$D$4*$E$4*IE13)-(3*$G$4),((PI()*IE13)/12)*($D$4^2+$D$4*($D$4-2*IE13*$A$4)+($D$4-2*IE13*$A$4)^2)-$G$4)</f>
        <v>1698.603106</v>
      </c>
      <c r="IF14" s="139">
        <f>IF('Working Volume Calculator'!$H$9="Square or Rectangular",(4*$A$4^2*IF13^3)-(3*$A$4*($D$4+$E$4)*IF13^2)+(3*$D$4*$E$4*IF13)-(3*$G$4),((PI()*IF13)/12)*($D$4^2+$D$4*($D$4-2*IF13*$A$4)+($D$4-2*IF13*$A$4)^2)-$G$4)</f>
        <v>1708.1665440000002</v>
      </c>
      <c r="IG14" s="139">
        <f>IF('Working Volume Calculator'!$H$9="Square or Rectangular",(4*$A$4^2*IG13^3)-(3*$A$4*($D$4+$E$4)*IG13^2)+(3*$D$4*$E$4*IG13)-(3*$G$4),((PI()*IG13)/12)*($D$4^2+$D$4*($D$4-2*IG13*$A$4)+($D$4-2*IG13*$A$4)^2)-$G$4)</f>
        <v>1717.7148379999999</v>
      </c>
      <c r="IH14" s="139">
        <f>IF('Working Volume Calculator'!$H$9="Square or Rectangular",(4*$A$4^2*IH13^3)-(3*$A$4*($D$4+$E$4)*IH13^2)+(3*$D$4*$E$4*IH13)-(3*$G$4),((PI()*IH13)/12)*($D$4^2+$D$4*($D$4-2*IH13*$A$4)+($D$4-2*IH13*$A$4)^2)-$G$4)</f>
        <v>1727.248</v>
      </c>
      <c r="II14" s="139">
        <f>IF('Working Volume Calculator'!$H$9="Square or Rectangular",(4*$A$4^2*II13^3)-(3*$A$4*($D$4+$E$4)*II13^2)+(3*$D$4*$E$4*II13)-(3*$G$4),((PI()*II13)/12)*($D$4^2+$D$4*($D$4-2*II13*$A$4)+($D$4-2*II13*$A$4)^2)-$G$4)</f>
        <v>1736.7660420000002</v>
      </c>
      <c r="IJ14" s="139">
        <f>IF('Working Volume Calculator'!$H$9="Square or Rectangular",(4*$A$4^2*IJ13^3)-(3*$A$4*($D$4+$E$4)*IJ13^2)+(3*$D$4*$E$4*IJ13)-(3*$G$4),((PI()*IJ13)/12)*($D$4^2+$D$4*($D$4-2*IJ13*$A$4)+($D$4-2*IJ13*$A$4)^2)-$G$4)</f>
        <v>1746.2689759999998</v>
      </c>
      <c r="IK14" s="139">
        <f>IF('Working Volume Calculator'!$H$9="Square or Rectangular",(4*$A$4^2*IK13^3)-(3*$A$4*($D$4+$E$4)*IK13^2)+(3*$D$4*$E$4*IK13)-(3*$G$4),((PI()*IK13)/12)*($D$4^2+$D$4*($D$4-2*IK13*$A$4)+($D$4-2*IK13*$A$4)^2)-$G$4)</f>
        <v>1755.7568139999998</v>
      </c>
      <c r="IL14" s="139">
        <f>IF('Working Volume Calculator'!$H$9="Square or Rectangular",(4*$A$4^2*IL13^3)-(3*$A$4*($D$4+$E$4)*IL13^2)+(3*$D$4*$E$4*IL13)-(3*$G$4),((PI()*IL13)/12)*($D$4^2+$D$4*($D$4-2*IL13*$A$4)+($D$4-2*IL13*$A$4)^2)-$G$4)</f>
        <v>1765.2295680000002</v>
      </c>
      <c r="IM14" s="139">
        <f>IF('Working Volume Calculator'!$H$9="Square or Rectangular",(4*$A$4^2*IM13^3)-(3*$A$4*($D$4+$E$4)*IM13^2)+(3*$D$4*$E$4*IM13)-(3*$G$4),((PI()*IM13)/12)*($D$4^2+$D$4*($D$4-2*IM13*$A$4)+($D$4-2*IM13*$A$4)^2)-$G$4)</f>
        <v>1774.6872500000004</v>
      </c>
      <c r="IN14" s="139">
        <f>IF('Working Volume Calculator'!$H$9="Square or Rectangular",(4*$A$4^2*IN13^3)-(3*$A$4*($D$4+$E$4)*IN13^2)+(3*$D$4*$E$4*IN13)-(3*$G$4),((PI()*IN13)/12)*($D$4^2+$D$4*($D$4-2*IN13*$A$4)+($D$4-2*IN13*$A$4)^2)-$G$4)</f>
        <v>1784.129872</v>
      </c>
      <c r="IO14" s="139">
        <f>IF('Working Volume Calculator'!$H$9="Square or Rectangular",(4*$A$4^2*IO13^3)-(3*$A$4*($D$4+$E$4)*IO13^2)+(3*$D$4*$E$4*IO13)-(3*$G$4),((PI()*IO13)/12)*($D$4^2+$D$4*($D$4-2*IO13*$A$4)+($D$4-2*IO13*$A$4)^2)-$G$4)</f>
        <v>1793.5574460000003</v>
      </c>
      <c r="IP14" s="139">
        <f>IF('Working Volume Calculator'!$H$9="Square or Rectangular",(4*$A$4^2*IP13^3)-(3*$A$4*($D$4+$E$4)*IP13^2)+(3*$D$4*$E$4*IP13)-(3*$G$4),((PI()*IP13)/12)*($D$4^2+$D$4*($D$4-2*IP13*$A$4)+($D$4-2*IP13*$A$4)^2)-$G$4)</f>
        <v>1802.9699839999998</v>
      </c>
      <c r="IQ14" s="139">
        <f>IF('Working Volume Calculator'!$H$9="Square or Rectangular",(4*$A$4^2*IQ13^3)-(3*$A$4*($D$4+$E$4)*IQ13^2)+(3*$D$4*$E$4*IQ13)-(3*$G$4),((PI()*IQ13)/12)*($D$4^2+$D$4*($D$4-2*IQ13*$A$4)+($D$4-2*IQ13*$A$4)^2)-$G$4)</f>
        <v>1812.3674980000005</v>
      </c>
      <c r="IR14" s="139">
        <f>IF('Working Volume Calculator'!$H$9="Square or Rectangular",(4*$A$4^2*IR13^3)-(3*$A$4*($D$4+$E$4)*IR13^2)+(3*$D$4*$E$4*IR13)-(3*$G$4),((PI()*IR13)/12)*($D$4^2+$D$4*($D$4-2*IR13*$A$4)+($D$4-2*IR13*$A$4)^2)-$G$4)</f>
        <v>1821.75</v>
      </c>
    </row>
    <row r="15" spans="1:252" ht="15" customHeight="1" x14ac:dyDescent="0.25">
      <c r="A15" s="132" t="s">
        <v>75</v>
      </c>
      <c r="B15" s="132">
        <f t="shared" ref="B15:BM15" si="1">B14^2</f>
        <v>1044484</v>
      </c>
      <c r="C15" s="132">
        <f t="shared" si="1"/>
        <v>1017090.399046964</v>
      </c>
      <c r="D15" s="132">
        <f t="shared" si="1"/>
        <v>990096.60945484822</v>
      </c>
      <c r="E15" s="132">
        <f t="shared" si="1"/>
        <v>963501.153550255</v>
      </c>
      <c r="F15" s="132">
        <f t="shared" si="1"/>
        <v>937302.5568911524</v>
      </c>
      <c r="G15" s="132">
        <f t="shared" si="1"/>
        <v>911499.34826256242</v>
      </c>
      <c r="H15" s="132">
        <f t="shared" si="1"/>
        <v>886090.05967225065</v>
      </c>
      <c r="I15" s="132">
        <f t="shared" si="1"/>
        <v>861073.22634641849</v>
      </c>
      <c r="J15" s="132">
        <f t="shared" si="1"/>
        <v>836447.38672540057</v>
      </c>
      <c r="K15" s="132">
        <f t="shared" si="1"/>
        <v>812211.08245936176</v>
      </c>
      <c r="L15" s="132">
        <f t="shared" si="1"/>
        <v>788362.85840400006</v>
      </c>
      <c r="M15" s="132">
        <f t="shared" si="1"/>
        <v>764901.26261625031</v>
      </c>
      <c r="N15" s="132">
        <f t="shared" si="1"/>
        <v>741824.84634999197</v>
      </c>
      <c r="O15" s="132">
        <f t="shared" si="1"/>
        <v>719132.16405175929</v>
      </c>
      <c r="P15" s="132">
        <f t="shared" si="1"/>
        <v>696821.7733564541</v>
      </c>
      <c r="Q15" s="132">
        <f t="shared" si="1"/>
        <v>674892.23508306243</v>
      </c>
      <c r="R15" s="132">
        <f t="shared" si="1"/>
        <v>653342.11323037278</v>
      </c>
      <c r="S15" s="132">
        <f t="shared" si="1"/>
        <v>632169.97497269814</v>
      </c>
      <c r="T15" s="132">
        <f t="shared" si="1"/>
        <v>611374.39065560093</v>
      </c>
      <c r="U15" s="132">
        <f t="shared" si="1"/>
        <v>590953.93379161949</v>
      </c>
      <c r="V15" s="132">
        <f t="shared" si="1"/>
        <v>570907.18105600006</v>
      </c>
      <c r="W15" s="132">
        <f t="shared" si="1"/>
        <v>551232.7122824284</v>
      </c>
      <c r="X15" s="132">
        <f t="shared" si="1"/>
        <v>531929.11045876762</v>
      </c>
      <c r="Y15" s="132">
        <f t="shared" si="1"/>
        <v>512994.96172279556</v>
      </c>
      <c r="Z15" s="132">
        <f t="shared" si="1"/>
        <v>494428.85535794788</v>
      </c>
      <c r="AA15" s="132">
        <f t="shared" si="1"/>
        <v>476229.3837890625</v>
      </c>
      <c r="AB15" s="132">
        <f t="shared" si="1"/>
        <v>458395.14257812715</v>
      </c>
      <c r="AC15" s="132">
        <f t="shared" si="1"/>
        <v>440924.7304200299</v>
      </c>
      <c r="AD15" s="132">
        <f t="shared" si="1"/>
        <v>423816.74913831311</v>
      </c>
      <c r="AE15" s="132">
        <f t="shared" si="1"/>
        <v>407069.8036809293</v>
      </c>
      <c r="AF15" s="132">
        <f t="shared" si="1"/>
        <v>390682.50211600005</v>
      </c>
      <c r="AG15" s="132">
        <f t="shared" si="1"/>
        <v>374653.45562757878</v>
      </c>
      <c r="AH15" s="132">
        <f t="shared" si="1"/>
        <v>358981.27851141535</v>
      </c>
      <c r="AI15" s="132">
        <f t="shared" si="1"/>
        <v>343664.58817072381</v>
      </c>
      <c r="AJ15" s="132">
        <f t="shared" si="1"/>
        <v>328702.00511195365</v>
      </c>
      <c r="AK15" s="132">
        <f t="shared" si="1"/>
        <v>314092.15294056264</v>
      </c>
      <c r="AL15" s="132">
        <f t="shared" si="1"/>
        <v>299833.65835679334</v>
      </c>
      <c r="AM15" s="132">
        <f t="shared" si="1"/>
        <v>285925.15115145367</v>
      </c>
      <c r="AN15" s="132">
        <f t="shared" si="1"/>
        <v>272365.26420169754</v>
      </c>
      <c r="AO15" s="132">
        <f t="shared" si="1"/>
        <v>259152.63346681109</v>
      </c>
      <c r="AP15" s="132">
        <f t="shared" si="1"/>
        <v>246285.89798400004</v>
      </c>
      <c r="AQ15" s="132">
        <f t="shared" si="1"/>
        <v>233763.69986418099</v>
      </c>
      <c r="AR15" s="132">
        <f t="shared" si="1"/>
        <v>221584.68428777502</v>
      </c>
      <c r="AS15" s="132">
        <f t="shared" si="1"/>
        <v>209747.4995005042</v>
      </c>
      <c r="AT15" s="132">
        <f t="shared" si="1"/>
        <v>198250.79680919147</v>
      </c>
      <c r="AU15" s="132">
        <f t="shared" si="1"/>
        <v>187093.23057756247</v>
      </c>
      <c r="AV15" s="132">
        <f t="shared" si="1"/>
        <v>176273.45822205159</v>
      </c>
      <c r="AW15" s="132">
        <f t="shared" si="1"/>
        <v>165790.14020760934</v>
      </c>
      <c r="AX15" s="132">
        <f t="shared" si="1"/>
        <v>155641.94004351387</v>
      </c>
      <c r="AY15" s="132">
        <f t="shared" si="1"/>
        <v>145827.52427918478</v>
      </c>
      <c r="AZ15" s="132">
        <f t="shared" si="1"/>
        <v>136345.5625</v>
      </c>
      <c r="BA15" s="132">
        <f t="shared" si="1"/>
        <v>127194.72732311518</v>
      </c>
      <c r="BB15" s="132">
        <f t="shared" si="1"/>
        <v>118373.69439328669</v>
      </c>
      <c r="BC15" s="132">
        <f t="shared" si="1"/>
        <v>109881.14237869652</v>
      </c>
      <c r="BD15" s="132">
        <f t="shared" si="1"/>
        <v>101715.75296678119</v>
      </c>
      <c r="BE15" s="132">
        <f t="shared" si="1"/>
        <v>93876.21086006242</v>
      </c>
      <c r="BF15" s="132">
        <f t="shared" si="1"/>
        <v>86361.203771981731</v>
      </c>
      <c r="BG15" s="132">
        <f t="shared" si="1"/>
        <v>79169.422422737087</v>
      </c>
      <c r="BH15" s="132">
        <f t="shared" si="1"/>
        <v>72299.56053512216</v>
      </c>
      <c r="BI15" s="132">
        <f t="shared" si="1"/>
        <v>65750.314830370538</v>
      </c>
      <c r="BJ15" s="132">
        <f t="shared" si="1"/>
        <v>59520.385023999981</v>
      </c>
      <c r="BK15" s="132">
        <f t="shared" si="1"/>
        <v>53608.473821661435</v>
      </c>
      <c r="BL15" s="132">
        <f t="shared" si="1"/>
        <v>48013.28691499032</v>
      </c>
      <c r="BM15" s="132">
        <f t="shared" si="1"/>
        <v>42733.53297746084</v>
      </c>
      <c r="BN15" s="132">
        <f t="shared" ref="BN15:DY15" si="2">BN14^2</f>
        <v>37767.92366024293</v>
      </c>
      <c r="BO15" s="132">
        <f t="shared" si="2"/>
        <v>33115.17358806252</v>
      </c>
      <c r="BP15" s="132">
        <f t="shared" si="2"/>
        <v>28774.000355064065</v>
      </c>
      <c r="BQ15" s="132">
        <f t="shared" si="2"/>
        <v>24743.124520676687</v>
      </c>
      <c r="BR15" s="132">
        <f t="shared" si="2"/>
        <v>21021.269605482452</v>
      </c>
      <c r="BS15" s="132">
        <f t="shared" si="2"/>
        <v>17607.162087088338</v>
      </c>
      <c r="BT15" s="132">
        <f t="shared" si="2"/>
        <v>14499.531396000024</v>
      </c>
      <c r="BU15" s="132">
        <f t="shared" si="2"/>
        <v>11697.109911499689</v>
      </c>
      <c r="BV15" s="132">
        <f t="shared" si="2"/>
        <v>9198.6329575260097</v>
      </c>
      <c r="BW15" s="132">
        <f t="shared" si="2"/>
        <v>7002.8387985571499</v>
      </c>
      <c r="BX15" s="132">
        <f t="shared" si="2"/>
        <v>5108.4686354967098</v>
      </c>
      <c r="BY15" s="132">
        <f t="shared" si="2"/>
        <v>3514.2666015625</v>
      </c>
      <c r="BZ15" s="132">
        <f t="shared" si="2"/>
        <v>2218.9797581783027</v>
      </c>
      <c r="CA15" s="132">
        <f t="shared" si="2"/>
        <v>1221.3580908683582</v>
      </c>
      <c r="CB15" s="132">
        <f t="shared" si="2"/>
        <v>520.15450515481837</v>
      </c>
      <c r="CC15" s="132">
        <f t="shared" si="2"/>
        <v>114.12482245808319</v>
      </c>
      <c r="CD15" s="132">
        <f t="shared" si="2"/>
        <v>2.0277759999999376</v>
      </c>
      <c r="CE15" s="132">
        <f t="shared" si="2"/>
        <v>182.6250067099231</v>
      </c>
      <c r="CF15" s="132">
        <f t="shared" si="2"/>
        <v>654.68105913369459</v>
      </c>
      <c r="CG15" s="132">
        <f t="shared" si="2"/>
        <v>1416.9633773454736</v>
      </c>
      <c r="CH15" s="132">
        <f t="shared" si="2"/>
        <v>2468.242300862456</v>
      </c>
      <c r="CI15" s="132">
        <f t="shared" si="2"/>
        <v>3807.2910605625029</v>
      </c>
      <c r="CJ15" s="132">
        <f t="shared" si="2"/>
        <v>5432.8857746045478</v>
      </c>
      <c r="CK15" s="132">
        <f t="shared" si="2"/>
        <v>7343.8054443520577</v>
      </c>
      <c r="CL15" s="132">
        <f t="shared" si="2"/>
        <v>9538.8319502991471</v>
      </c>
      <c r="CM15" s="132">
        <f t="shared" si="2"/>
        <v>12016.750047999849</v>
      </c>
      <c r="CN15" s="132">
        <f t="shared" si="2"/>
        <v>14776.347363999997</v>
      </c>
      <c r="CO15" s="132">
        <f t="shared" si="2"/>
        <v>17816.414391772145</v>
      </c>
      <c r="CP15" s="132">
        <f t="shared" si="2"/>
        <v>21135.744487653388</v>
      </c>
      <c r="CQ15" s="132">
        <f t="shared" si="2"/>
        <v>24733.133866785818</v>
      </c>
      <c r="CR15" s="132">
        <f t="shared" si="2"/>
        <v>28607.381599060216</v>
      </c>
      <c r="CS15" s="132">
        <f t="shared" si="2"/>
        <v>32757.289605062484</v>
      </c>
      <c r="CT15" s="132">
        <f t="shared" si="2"/>
        <v>37181.66265202278</v>
      </c>
      <c r="CU15" s="132">
        <f t="shared" si="2"/>
        <v>41879.308349767736</v>
      </c>
      <c r="CV15" s="132">
        <f t="shared" si="2"/>
        <v>46849.037146675488</v>
      </c>
      <c r="CW15" s="132">
        <f t="shared" si="2"/>
        <v>52089.662325633639</v>
      </c>
      <c r="CX15" s="132">
        <f t="shared" si="2"/>
        <v>57600</v>
      </c>
      <c r="CY15" s="132">
        <f t="shared" si="2"/>
        <v>63378.869109566425</v>
      </c>
      <c r="CZ15" s="132">
        <f t="shared" si="2"/>
        <v>69425.091416525043</v>
      </c>
      <c r="DA15" s="132">
        <f t="shared" si="2"/>
        <v>75737.491501438082</v>
      </c>
      <c r="DB15" s="132">
        <f t="shared" si="2"/>
        <v>82314.896759209951</v>
      </c>
      <c r="DC15" s="132">
        <f t="shared" si="2"/>
        <v>89156.137395062484</v>
      </c>
      <c r="DD15" s="132">
        <f t="shared" si="2"/>
        <v>96260.046420512997</v>
      </c>
      <c r="DE15" s="132">
        <f t="shared" si="2"/>
        <v>103625.45964935547</v>
      </c>
      <c r="DF15" s="132">
        <f t="shared" si="2"/>
        <v>111251.21569364375</v>
      </c>
      <c r="DG15" s="132">
        <f t="shared" si="2"/>
        <v>119136.15595967931</v>
      </c>
      <c r="DH15" s="132">
        <f t="shared" si="2"/>
        <v>127279.12464400013</v>
      </c>
      <c r="DI15" s="132">
        <f t="shared" si="2"/>
        <v>135678.96872937283</v>
      </c>
      <c r="DJ15" s="132">
        <f t="shared" si="2"/>
        <v>144334.53798078882</v>
      </c>
      <c r="DK15" s="132">
        <f t="shared" si="2"/>
        <v>153244.68494146224</v>
      </c>
      <c r="DL15" s="132">
        <f t="shared" si="2"/>
        <v>162408.26492883157</v>
      </c>
      <c r="DM15" s="132">
        <f t="shared" si="2"/>
        <v>171824.13603056231</v>
      </c>
      <c r="DN15" s="132">
        <f t="shared" si="2"/>
        <v>181491.15910055535</v>
      </c>
      <c r="DO15" s="132">
        <f t="shared" si="2"/>
        <v>191408.19775495512</v>
      </c>
      <c r="DP15" s="132">
        <f t="shared" si="2"/>
        <v>201574.11836816417</v>
      </c>
      <c r="DQ15" s="132">
        <f t="shared" si="2"/>
        <v>211987.79006885705</v>
      </c>
      <c r="DR15" s="132">
        <f t="shared" si="2"/>
        <v>222648.08473599999</v>
      </c>
      <c r="DS15" s="132">
        <f t="shared" si="2"/>
        <v>233553.87699487092</v>
      </c>
      <c r="DT15" s="132">
        <f t="shared" si="2"/>
        <v>244704.04421308445</v>
      </c>
      <c r="DU15" s="132">
        <f t="shared" si="2"/>
        <v>256097.46649661867</v>
      </c>
      <c r="DV15" s="132">
        <f t="shared" si="2"/>
        <v>267733.0266858454</v>
      </c>
      <c r="DW15" s="132">
        <f t="shared" si="2"/>
        <v>279609.6103515625</v>
      </c>
      <c r="DX15" s="132">
        <f t="shared" si="2"/>
        <v>291726.1057910294</v>
      </c>
      <c r="DY15" s="132">
        <f t="shared" si="2"/>
        <v>304081.4040240068</v>
      </c>
      <c r="DZ15" s="132">
        <f t="shared" ref="DZ15:GK15" si="3">DZ14^2</f>
        <v>316674.39878879639</v>
      </c>
      <c r="EA15" s="132">
        <f t="shared" si="3"/>
        <v>329503.98653828696</v>
      </c>
      <c r="EB15" s="132">
        <f t="shared" si="3"/>
        <v>342569.06643599982</v>
      </c>
      <c r="EC15" s="132">
        <f t="shared" si="3"/>
        <v>355868.54035214114</v>
      </c>
      <c r="ED15" s="132">
        <f t="shared" si="3"/>
        <v>369401.31285965216</v>
      </c>
      <c r="EE15" s="132">
        <f t="shared" si="3"/>
        <v>383166.29123026697</v>
      </c>
      <c r="EF15" s="132">
        <f t="shared" si="3"/>
        <v>397162.38543057127</v>
      </c>
      <c r="EG15" s="132">
        <f t="shared" si="3"/>
        <v>411388.50811806269</v>
      </c>
      <c r="EH15" s="132">
        <f t="shared" si="3"/>
        <v>425843.57463721605</v>
      </c>
      <c r="EI15" s="132">
        <f t="shared" si="3"/>
        <v>440526.50301555078</v>
      </c>
      <c r="EJ15" s="132">
        <f t="shared" si="3"/>
        <v>455436.21395970043</v>
      </c>
      <c r="EK15" s="132">
        <f t="shared" si="3"/>
        <v>470571.63085148839</v>
      </c>
      <c r="EL15" s="132">
        <f t="shared" si="3"/>
        <v>485931.67974399962</v>
      </c>
      <c r="EM15" s="132">
        <f t="shared" si="3"/>
        <v>501515.28935766325</v>
      </c>
      <c r="EN15" s="132">
        <f t="shared" si="3"/>
        <v>517321.39107633167</v>
      </c>
      <c r="EO15" s="132">
        <f t="shared" si="3"/>
        <v>533348.91894336755</v>
      </c>
      <c r="EP15" s="132">
        <f t="shared" si="3"/>
        <v>549596.80965772911</v>
      </c>
      <c r="EQ15" s="132">
        <f t="shared" si="3"/>
        <v>566064.00257006229</v>
      </c>
      <c r="ER15" s="132">
        <f t="shared" si="3"/>
        <v>582749.43967879412</v>
      </c>
      <c r="ES15" s="132">
        <f t="shared" si="3"/>
        <v>599652.06562622602</v>
      </c>
      <c r="ET15" s="132">
        <f t="shared" si="3"/>
        <v>616770.82769463724</v>
      </c>
      <c r="EU15" s="132">
        <f t="shared" si="3"/>
        <v>634104.67580238252</v>
      </c>
      <c r="EV15" s="132">
        <f t="shared" si="3"/>
        <v>651652.5625</v>
      </c>
      <c r="EW15" s="132">
        <f t="shared" si="3"/>
        <v>669413.44296631753</v>
      </c>
      <c r="EX15" s="132">
        <f t="shared" si="3"/>
        <v>687386.2750045635</v>
      </c>
      <c r="EY15" s="132">
        <f t="shared" si="3"/>
        <v>705570.01903847978</v>
      </c>
      <c r="EZ15" s="132">
        <f t="shared" si="3"/>
        <v>723963.6381084387</v>
      </c>
      <c r="FA15" s="132">
        <f t="shared" si="3"/>
        <v>742566.09786756232</v>
      </c>
      <c r="FB15" s="132">
        <f t="shared" si="3"/>
        <v>761376.36657784414</v>
      </c>
      <c r="FC15" s="132">
        <f t="shared" si="3"/>
        <v>780393.41510627372</v>
      </c>
      <c r="FD15" s="132">
        <f t="shared" si="3"/>
        <v>799616.21692096535</v>
      </c>
      <c r="FE15" s="132">
        <f t="shared" si="3"/>
        <v>819043.74808728811</v>
      </c>
      <c r="FF15" s="132">
        <f t="shared" si="3"/>
        <v>838674.98726399988</v>
      </c>
      <c r="FG15" s="132">
        <f t="shared" si="3"/>
        <v>858508.91569938383</v>
      </c>
      <c r="FH15" s="132">
        <f t="shared" si="3"/>
        <v>878544.51722738694</v>
      </c>
      <c r="FI15" s="132">
        <f t="shared" si="3"/>
        <v>898780.77826376422</v>
      </c>
      <c r="FJ15" s="132">
        <f t="shared" si="3"/>
        <v>919216.68780222069</v>
      </c>
      <c r="FK15" s="132">
        <f t="shared" si="3"/>
        <v>939851.2374105627</v>
      </c>
      <c r="FL15" s="132">
        <f t="shared" si="3"/>
        <v>960683.42122684664</v>
      </c>
      <c r="FM15" s="132">
        <f t="shared" si="3"/>
        <v>981712.23595553357</v>
      </c>
      <c r="FN15" s="132">
        <f t="shared" si="3"/>
        <v>1002936.680863646</v>
      </c>
      <c r="FO15" s="132">
        <f t="shared" si="3"/>
        <v>1024355.757776926</v>
      </c>
      <c r="FP15" s="132">
        <f t="shared" si="3"/>
        <v>1045968.4710760002</v>
      </c>
      <c r="FQ15" s="132">
        <f t="shared" si="3"/>
        <v>1067773.8276925425</v>
      </c>
      <c r="FR15" s="132">
        <f t="shared" si="3"/>
        <v>1089770.837105443</v>
      </c>
      <c r="FS15" s="132">
        <f t="shared" si="3"/>
        <v>1111958.5113369809</v>
      </c>
      <c r="FT15" s="132">
        <f t="shared" si="3"/>
        <v>1134335.8649489942</v>
      </c>
      <c r="FU15" s="132">
        <f t="shared" si="3"/>
        <v>1156901.9150390625</v>
      </c>
      <c r="FV15" s="132">
        <f t="shared" si="3"/>
        <v>1179655.6812366811</v>
      </c>
      <c r="FW15" s="132">
        <f t="shared" si="3"/>
        <v>1202596.185699445</v>
      </c>
      <c r="FX15" s="132">
        <f t="shared" si="3"/>
        <v>1225722.4531092383</v>
      </c>
      <c r="FY15" s="132">
        <f t="shared" si="3"/>
        <v>1249033.5106684156</v>
      </c>
      <c r="FZ15" s="132">
        <f t="shared" si="3"/>
        <v>1272528.3880959996</v>
      </c>
      <c r="GA15" s="132">
        <f t="shared" si="3"/>
        <v>1296206.1176238726</v>
      </c>
      <c r="GB15" s="132">
        <f t="shared" si="3"/>
        <v>1320065.7339929703</v>
      </c>
      <c r="GC15" s="132">
        <f t="shared" si="3"/>
        <v>1344106.2744494888</v>
      </c>
      <c r="GD15" s="132">
        <f t="shared" si="3"/>
        <v>1368326.7787410803</v>
      </c>
      <c r="GE15" s="132">
        <f t="shared" si="3"/>
        <v>1392726.2891130624</v>
      </c>
      <c r="GF15" s="132">
        <f t="shared" si="3"/>
        <v>1417303.8503046273</v>
      </c>
      <c r="GG15" s="132">
        <f t="shared" si="3"/>
        <v>1442058.5095450489</v>
      </c>
      <c r="GH15" s="132">
        <f t="shared" si="3"/>
        <v>1466989.3165499019</v>
      </c>
      <c r="GI15" s="132">
        <f t="shared" si="3"/>
        <v>1492095.3235172778</v>
      </c>
      <c r="GJ15" s="132">
        <f t="shared" si="3"/>
        <v>1517375.5851240004</v>
      </c>
      <c r="GK15" s="132">
        <f t="shared" si="3"/>
        <v>1542829.1585218543</v>
      </c>
      <c r="GL15" s="132">
        <f t="shared" ref="GL15:IR15" si="4">GL14^2</f>
        <v>1568455.1033338096</v>
      </c>
      <c r="GM15" s="132">
        <f t="shared" si="4"/>
        <v>1594252.4816502493</v>
      </c>
      <c r="GN15" s="132">
        <f t="shared" si="4"/>
        <v>1620220.3580251979</v>
      </c>
      <c r="GO15" s="132">
        <f t="shared" si="4"/>
        <v>1646357.7994725625</v>
      </c>
      <c r="GP15" s="132">
        <f t="shared" si="4"/>
        <v>1672663.8754623649</v>
      </c>
      <c r="GQ15" s="132">
        <f t="shared" si="4"/>
        <v>1699137.657916985</v>
      </c>
      <c r="GR15" s="132">
        <f t="shared" si="4"/>
        <v>1725778.2212073985</v>
      </c>
      <c r="GS15" s="132">
        <f t="shared" si="4"/>
        <v>1752584.6421494314</v>
      </c>
      <c r="GT15" s="132">
        <f t="shared" si="4"/>
        <v>1779556</v>
      </c>
      <c r="GU15" s="132">
        <f t="shared" si="4"/>
        <v>1806691.3764533682</v>
      </c>
      <c r="GV15" s="132">
        <f t="shared" si="4"/>
        <v>1833989.8556374025</v>
      </c>
      <c r="GW15" s="132">
        <f t="shared" si="4"/>
        <v>1861450.5241098201</v>
      </c>
      <c r="GX15" s="132">
        <f t="shared" si="4"/>
        <v>1889072.4708544677</v>
      </c>
      <c r="GY15" s="132">
        <f t="shared" si="4"/>
        <v>1916854.7872775616</v>
      </c>
      <c r="GZ15" s="132">
        <f t="shared" si="4"/>
        <v>1944796.5672039753</v>
      </c>
      <c r="HA15" s="132">
        <f t="shared" si="4"/>
        <v>1972896.9068734918</v>
      </c>
      <c r="HB15" s="132">
        <f t="shared" si="4"/>
        <v>2001154.9049370864</v>
      </c>
      <c r="HC15" s="132">
        <f t="shared" si="4"/>
        <v>2029569.6624531965</v>
      </c>
      <c r="HD15" s="132">
        <f t="shared" si="4"/>
        <v>2058140.2828839996</v>
      </c>
      <c r="HE15" s="132">
        <f t="shared" si="4"/>
        <v>2086865.8720916945</v>
      </c>
      <c r="HF15" s="132">
        <f t="shared" si="4"/>
        <v>2115745.538334785</v>
      </c>
      <c r="HG15" s="132">
        <f t="shared" si="4"/>
        <v>2144778.3922643657</v>
      </c>
      <c r="HH15" s="132">
        <f t="shared" si="4"/>
        <v>2173963.5469204085</v>
      </c>
      <c r="HI15" s="132">
        <f t="shared" si="4"/>
        <v>2203300.117728062</v>
      </c>
      <c r="HJ15" s="132">
        <f t="shared" si="4"/>
        <v>2232787.2224939382</v>
      </c>
      <c r="HK15" s="132">
        <f t="shared" si="4"/>
        <v>2262423.9814024125</v>
      </c>
      <c r="HL15" s="132">
        <f t="shared" si="4"/>
        <v>2292209.5170119274</v>
      </c>
      <c r="HM15" s="132">
        <f t="shared" si="4"/>
        <v>2322142.9542512954</v>
      </c>
      <c r="HN15" s="132">
        <f t="shared" si="4"/>
        <v>2352223.4204160012</v>
      </c>
      <c r="HO15" s="132">
        <f t="shared" si="4"/>
        <v>2382450.0451645125</v>
      </c>
      <c r="HP15" s="132">
        <f t="shared" si="4"/>
        <v>2412821.9605146018</v>
      </c>
      <c r="HQ15" s="132">
        <f t="shared" si="4"/>
        <v>2443338.3008396416</v>
      </c>
      <c r="HR15" s="132">
        <f t="shared" si="4"/>
        <v>2473998.2028649445</v>
      </c>
      <c r="HS15" s="132">
        <f t="shared" si="4"/>
        <v>2504800.8056640625</v>
      </c>
      <c r="HT15" s="132">
        <f t="shared" si="4"/>
        <v>2535745.2506551305</v>
      </c>
      <c r="HU15" s="132">
        <f t="shared" si="4"/>
        <v>2566830.6815971839</v>
      </c>
      <c r="HV15" s="132">
        <f t="shared" si="4"/>
        <v>2598056.244586478</v>
      </c>
      <c r="HW15" s="132">
        <f t="shared" si="4"/>
        <v>2629421.0880528437</v>
      </c>
      <c r="HX15" s="132">
        <f t="shared" si="4"/>
        <v>2660924.362755998</v>
      </c>
      <c r="HY15" s="132">
        <f t="shared" si="4"/>
        <v>2692565.2217819029</v>
      </c>
      <c r="HZ15" s="132">
        <f t="shared" si="4"/>
        <v>2724342.8205390889</v>
      </c>
      <c r="IA15" s="132">
        <f t="shared" si="4"/>
        <v>2756256.3167550103</v>
      </c>
      <c r="IB15" s="132">
        <f t="shared" si="4"/>
        <v>2788304.8704723893</v>
      </c>
      <c r="IC15" s="132">
        <f t="shared" si="4"/>
        <v>2820487.6440455625</v>
      </c>
      <c r="ID15" s="132">
        <f t="shared" si="4"/>
        <v>2852803.802136838</v>
      </c>
      <c r="IE15" s="132">
        <f t="shared" si="4"/>
        <v>2885252.5117128473</v>
      </c>
      <c r="IF15" s="132">
        <f t="shared" si="4"/>
        <v>2917832.9420409044</v>
      </c>
      <c r="IG15" s="132">
        <f t="shared" si="4"/>
        <v>2950544.2646853658</v>
      </c>
      <c r="IH15" s="132">
        <f t="shared" si="4"/>
        <v>2983385.653504</v>
      </c>
      <c r="II15" s="132">
        <f t="shared" si="4"/>
        <v>3016356.2846443462</v>
      </c>
      <c r="IJ15" s="132">
        <f t="shared" si="4"/>
        <v>3049455.3365400881</v>
      </c>
      <c r="IK15" s="132">
        <f t="shared" si="4"/>
        <v>3082681.98990743</v>
      </c>
      <c r="IL15" s="132">
        <f t="shared" si="4"/>
        <v>3116035.4277414675</v>
      </c>
      <c r="IM15" s="132">
        <f t="shared" si="4"/>
        <v>3149514.8353125639</v>
      </c>
      <c r="IN15" s="132">
        <f t="shared" si="4"/>
        <v>3183119.4001627364</v>
      </c>
      <c r="IO15" s="132">
        <f t="shared" si="4"/>
        <v>3216848.312102044</v>
      </c>
      <c r="IP15" s="132">
        <f t="shared" si="4"/>
        <v>3250700.7632049597</v>
      </c>
      <c r="IQ15" s="132">
        <f t="shared" si="4"/>
        <v>3284675.9478067821</v>
      </c>
      <c r="IR15" s="132">
        <f t="shared" si="4"/>
        <v>3318773.0625</v>
      </c>
    </row>
    <row r="16" spans="1:252" ht="15" customHeight="1" x14ac:dyDescent="0.25">
      <c r="A16" s="132" t="s">
        <v>76</v>
      </c>
      <c r="B16" s="132" t="str">
        <f t="shared" ref="B16:BM16" si="5">(IF(B15=$B$21,B13,""))</f>
        <v/>
      </c>
      <c r="C16" s="132" t="str">
        <f t="shared" si="5"/>
        <v/>
      </c>
      <c r="D16" s="132" t="str">
        <f t="shared" si="5"/>
        <v/>
      </c>
      <c r="E16" s="132" t="str">
        <f t="shared" si="5"/>
        <v/>
      </c>
      <c r="F16" s="132" t="str">
        <f t="shared" si="5"/>
        <v/>
      </c>
      <c r="G16" s="132" t="str">
        <f t="shared" si="5"/>
        <v/>
      </c>
      <c r="H16" s="132" t="str">
        <f t="shared" si="5"/>
        <v/>
      </c>
      <c r="I16" s="132" t="str">
        <f t="shared" si="5"/>
        <v/>
      </c>
      <c r="J16" s="132" t="str">
        <f t="shared" si="5"/>
        <v/>
      </c>
      <c r="K16" s="132" t="str">
        <f t="shared" si="5"/>
        <v/>
      </c>
      <c r="L16" s="132" t="str">
        <f t="shared" si="5"/>
        <v/>
      </c>
      <c r="M16" s="132" t="str">
        <f t="shared" si="5"/>
        <v/>
      </c>
      <c r="N16" s="132" t="str">
        <f t="shared" si="5"/>
        <v/>
      </c>
      <c r="O16" s="132" t="str">
        <f t="shared" si="5"/>
        <v/>
      </c>
      <c r="P16" s="132" t="str">
        <f t="shared" si="5"/>
        <v/>
      </c>
      <c r="Q16" s="132" t="str">
        <f t="shared" si="5"/>
        <v/>
      </c>
      <c r="R16" s="132" t="str">
        <f t="shared" si="5"/>
        <v/>
      </c>
      <c r="S16" s="132" t="str">
        <f t="shared" si="5"/>
        <v/>
      </c>
      <c r="T16" s="132" t="str">
        <f t="shared" si="5"/>
        <v/>
      </c>
      <c r="U16" s="132" t="str">
        <f t="shared" si="5"/>
        <v/>
      </c>
      <c r="V16" s="132" t="str">
        <f t="shared" si="5"/>
        <v/>
      </c>
      <c r="W16" s="132" t="str">
        <f t="shared" si="5"/>
        <v/>
      </c>
      <c r="X16" s="132" t="str">
        <f t="shared" si="5"/>
        <v/>
      </c>
      <c r="Y16" s="132" t="str">
        <f t="shared" si="5"/>
        <v/>
      </c>
      <c r="Z16" s="132" t="str">
        <f t="shared" si="5"/>
        <v/>
      </c>
      <c r="AA16" s="132" t="str">
        <f t="shared" si="5"/>
        <v/>
      </c>
      <c r="AB16" s="132" t="str">
        <f t="shared" si="5"/>
        <v/>
      </c>
      <c r="AC16" s="132" t="str">
        <f t="shared" si="5"/>
        <v/>
      </c>
      <c r="AD16" s="132" t="str">
        <f t="shared" si="5"/>
        <v/>
      </c>
      <c r="AE16" s="132" t="str">
        <f t="shared" si="5"/>
        <v/>
      </c>
      <c r="AF16" s="132" t="str">
        <f t="shared" si="5"/>
        <v/>
      </c>
      <c r="AG16" s="132" t="str">
        <f t="shared" si="5"/>
        <v/>
      </c>
      <c r="AH16" s="132" t="str">
        <f t="shared" si="5"/>
        <v/>
      </c>
      <c r="AI16" s="132" t="str">
        <f t="shared" si="5"/>
        <v/>
      </c>
      <c r="AJ16" s="132" t="str">
        <f t="shared" si="5"/>
        <v/>
      </c>
      <c r="AK16" s="132" t="str">
        <f t="shared" si="5"/>
        <v/>
      </c>
      <c r="AL16" s="132" t="str">
        <f t="shared" si="5"/>
        <v/>
      </c>
      <c r="AM16" s="132" t="str">
        <f t="shared" si="5"/>
        <v/>
      </c>
      <c r="AN16" s="132" t="str">
        <f t="shared" si="5"/>
        <v/>
      </c>
      <c r="AO16" s="132" t="str">
        <f t="shared" si="5"/>
        <v/>
      </c>
      <c r="AP16" s="132" t="str">
        <f t="shared" si="5"/>
        <v/>
      </c>
      <c r="AQ16" s="132" t="str">
        <f t="shared" si="5"/>
        <v/>
      </c>
      <c r="AR16" s="132" t="str">
        <f t="shared" si="5"/>
        <v/>
      </c>
      <c r="AS16" s="132" t="str">
        <f t="shared" si="5"/>
        <v/>
      </c>
      <c r="AT16" s="132" t="str">
        <f t="shared" si="5"/>
        <v/>
      </c>
      <c r="AU16" s="132" t="str">
        <f t="shared" si="5"/>
        <v/>
      </c>
      <c r="AV16" s="132" t="str">
        <f t="shared" si="5"/>
        <v/>
      </c>
      <c r="AW16" s="132" t="str">
        <f t="shared" si="5"/>
        <v/>
      </c>
      <c r="AX16" s="132" t="str">
        <f t="shared" si="5"/>
        <v/>
      </c>
      <c r="AY16" s="132" t="str">
        <f t="shared" si="5"/>
        <v/>
      </c>
      <c r="AZ16" s="132" t="str">
        <f t="shared" si="5"/>
        <v/>
      </c>
      <c r="BA16" s="132" t="str">
        <f t="shared" si="5"/>
        <v/>
      </c>
      <c r="BB16" s="132" t="str">
        <f t="shared" si="5"/>
        <v/>
      </c>
      <c r="BC16" s="132" t="str">
        <f t="shared" si="5"/>
        <v/>
      </c>
      <c r="BD16" s="132" t="str">
        <f t="shared" si="5"/>
        <v/>
      </c>
      <c r="BE16" s="132" t="str">
        <f t="shared" si="5"/>
        <v/>
      </c>
      <c r="BF16" s="132" t="str">
        <f t="shared" si="5"/>
        <v/>
      </c>
      <c r="BG16" s="132" t="str">
        <f t="shared" si="5"/>
        <v/>
      </c>
      <c r="BH16" s="132" t="str">
        <f t="shared" si="5"/>
        <v/>
      </c>
      <c r="BI16" s="132" t="str">
        <f t="shared" si="5"/>
        <v/>
      </c>
      <c r="BJ16" s="132" t="str">
        <f t="shared" si="5"/>
        <v/>
      </c>
      <c r="BK16" s="132" t="str">
        <f t="shared" si="5"/>
        <v/>
      </c>
      <c r="BL16" s="132" t="str">
        <f t="shared" si="5"/>
        <v/>
      </c>
      <c r="BM16" s="132" t="str">
        <f t="shared" si="5"/>
        <v/>
      </c>
      <c r="BN16" s="132" t="str">
        <f t="shared" ref="BN16:DY16" si="6">(IF(BN15=$B$21,BN13,""))</f>
        <v/>
      </c>
      <c r="BO16" s="132" t="str">
        <f t="shared" si="6"/>
        <v/>
      </c>
      <c r="BP16" s="132" t="str">
        <f t="shared" si="6"/>
        <v/>
      </c>
      <c r="BQ16" s="132" t="str">
        <f t="shared" si="6"/>
        <v/>
      </c>
      <c r="BR16" s="132" t="str">
        <f t="shared" si="6"/>
        <v/>
      </c>
      <c r="BS16" s="132" t="str">
        <f t="shared" si="6"/>
        <v/>
      </c>
      <c r="BT16" s="132" t="str">
        <f t="shared" si="6"/>
        <v/>
      </c>
      <c r="BU16" s="132" t="str">
        <f t="shared" si="6"/>
        <v/>
      </c>
      <c r="BV16" s="132" t="str">
        <f t="shared" si="6"/>
        <v/>
      </c>
      <c r="BW16" s="132" t="str">
        <f t="shared" si="6"/>
        <v/>
      </c>
      <c r="BX16" s="132" t="str">
        <f t="shared" si="6"/>
        <v/>
      </c>
      <c r="BY16" s="132" t="str">
        <f t="shared" si="6"/>
        <v/>
      </c>
      <c r="BZ16" s="132" t="str">
        <f t="shared" si="6"/>
        <v/>
      </c>
      <c r="CA16" s="132" t="str">
        <f t="shared" si="6"/>
        <v/>
      </c>
      <c r="CB16" s="132" t="str">
        <f t="shared" si="6"/>
        <v/>
      </c>
      <c r="CC16" s="132" t="str">
        <f t="shared" si="6"/>
        <v/>
      </c>
      <c r="CD16" s="132">
        <f t="shared" si="6"/>
        <v>0.4</v>
      </c>
      <c r="CE16" s="132" t="str">
        <f t="shared" si="6"/>
        <v/>
      </c>
      <c r="CF16" s="132" t="str">
        <f t="shared" si="6"/>
        <v/>
      </c>
      <c r="CG16" s="132" t="str">
        <f t="shared" si="6"/>
        <v/>
      </c>
      <c r="CH16" s="132" t="str">
        <f t="shared" si="6"/>
        <v/>
      </c>
      <c r="CI16" s="132" t="str">
        <f t="shared" si="6"/>
        <v/>
      </c>
      <c r="CJ16" s="132" t="str">
        <f t="shared" si="6"/>
        <v/>
      </c>
      <c r="CK16" s="132" t="str">
        <f t="shared" si="6"/>
        <v/>
      </c>
      <c r="CL16" s="132" t="str">
        <f t="shared" si="6"/>
        <v/>
      </c>
      <c r="CM16" s="132" t="str">
        <f t="shared" si="6"/>
        <v/>
      </c>
      <c r="CN16" s="132" t="str">
        <f t="shared" si="6"/>
        <v/>
      </c>
      <c r="CO16" s="132" t="str">
        <f t="shared" si="6"/>
        <v/>
      </c>
      <c r="CP16" s="132" t="str">
        <f t="shared" si="6"/>
        <v/>
      </c>
      <c r="CQ16" s="132" t="str">
        <f t="shared" si="6"/>
        <v/>
      </c>
      <c r="CR16" s="132" t="str">
        <f t="shared" si="6"/>
        <v/>
      </c>
      <c r="CS16" s="132" t="str">
        <f t="shared" si="6"/>
        <v/>
      </c>
      <c r="CT16" s="132" t="str">
        <f t="shared" si="6"/>
        <v/>
      </c>
      <c r="CU16" s="132" t="str">
        <f t="shared" si="6"/>
        <v/>
      </c>
      <c r="CV16" s="132" t="str">
        <f t="shared" si="6"/>
        <v/>
      </c>
      <c r="CW16" s="132" t="str">
        <f t="shared" si="6"/>
        <v/>
      </c>
      <c r="CX16" s="132" t="str">
        <f t="shared" si="6"/>
        <v/>
      </c>
      <c r="CY16" s="132" t="str">
        <f t="shared" si="6"/>
        <v/>
      </c>
      <c r="CZ16" s="132" t="str">
        <f t="shared" si="6"/>
        <v/>
      </c>
      <c r="DA16" s="132" t="str">
        <f t="shared" si="6"/>
        <v/>
      </c>
      <c r="DB16" s="132" t="str">
        <f t="shared" si="6"/>
        <v/>
      </c>
      <c r="DC16" s="132" t="str">
        <f t="shared" si="6"/>
        <v/>
      </c>
      <c r="DD16" s="132" t="str">
        <f t="shared" si="6"/>
        <v/>
      </c>
      <c r="DE16" s="132" t="str">
        <f t="shared" si="6"/>
        <v/>
      </c>
      <c r="DF16" s="132" t="str">
        <f t="shared" si="6"/>
        <v/>
      </c>
      <c r="DG16" s="132" t="str">
        <f t="shared" si="6"/>
        <v/>
      </c>
      <c r="DH16" s="132" t="str">
        <f t="shared" si="6"/>
        <v/>
      </c>
      <c r="DI16" s="132" t="str">
        <f t="shared" si="6"/>
        <v/>
      </c>
      <c r="DJ16" s="132" t="str">
        <f t="shared" si="6"/>
        <v/>
      </c>
      <c r="DK16" s="132" t="str">
        <f t="shared" si="6"/>
        <v/>
      </c>
      <c r="DL16" s="132" t="str">
        <f t="shared" si="6"/>
        <v/>
      </c>
      <c r="DM16" s="132" t="str">
        <f t="shared" si="6"/>
        <v/>
      </c>
      <c r="DN16" s="132" t="str">
        <f t="shared" si="6"/>
        <v/>
      </c>
      <c r="DO16" s="132" t="str">
        <f t="shared" si="6"/>
        <v/>
      </c>
      <c r="DP16" s="132" t="str">
        <f t="shared" si="6"/>
        <v/>
      </c>
      <c r="DQ16" s="132" t="str">
        <f t="shared" si="6"/>
        <v/>
      </c>
      <c r="DR16" s="132" t="str">
        <f t="shared" si="6"/>
        <v/>
      </c>
      <c r="DS16" s="132" t="str">
        <f t="shared" si="6"/>
        <v/>
      </c>
      <c r="DT16" s="132" t="str">
        <f t="shared" si="6"/>
        <v/>
      </c>
      <c r="DU16" s="132" t="str">
        <f t="shared" si="6"/>
        <v/>
      </c>
      <c r="DV16" s="132" t="str">
        <f t="shared" si="6"/>
        <v/>
      </c>
      <c r="DW16" s="132" t="str">
        <f t="shared" si="6"/>
        <v/>
      </c>
      <c r="DX16" s="132" t="str">
        <f t="shared" si="6"/>
        <v/>
      </c>
      <c r="DY16" s="132" t="str">
        <f t="shared" si="6"/>
        <v/>
      </c>
      <c r="DZ16" s="132" t="str">
        <f t="shared" ref="DZ16:GK16" si="7">(IF(DZ15=$B$21,DZ13,""))</f>
        <v/>
      </c>
      <c r="EA16" s="132" t="str">
        <f t="shared" si="7"/>
        <v/>
      </c>
      <c r="EB16" s="132" t="str">
        <f t="shared" si="7"/>
        <v/>
      </c>
      <c r="EC16" s="132" t="str">
        <f t="shared" si="7"/>
        <v/>
      </c>
      <c r="ED16" s="132" t="str">
        <f t="shared" si="7"/>
        <v/>
      </c>
      <c r="EE16" s="132" t="str">
        <f t="shared" si="7"/>
        <v/>
      </c>
      <c r="EF16" s="132" t="str">
        <f t="shared" si="7"/>
        <v/>
      </c>
      <c r="EG16" s="132" t="str">
        <f t="shared" si="7"/>
        <v/>
      </c>
      <c r="EH16" s="132" t="str">
        <f t="shared" si="7"/>
        <v/>
      </c>
      <c r="EI16" s="132" t="str">
        <f t="shared" si="7"/>
        <v/>
      </c>
      <c r="EJ16" s="132" t="str">
        <f t="shared" si="7"/>
        <v/>
      </c>
      <c r="EK16" s="132" t="str">
        <f t="shared" si="7"/>
        <v/>
      </c>
      <c r="EL16" s="132" t="str">
        <f t="shared" si="7"/>
        <v/>
      </c>
      <c r="EM16" s="132" t="str">
        <f t="shared" si="7"/>
        <v/>
      </c>
      <c r="EN16" s="132" t="str">
        <f t="shared" si="7"/>
        <v/>
      </c>
      <c r="EO16" s="132" t="str">
        <f t="shared" si="7"/>
        <v/>
      </c>
      <c r="EP16" s="132" t="str">
        <f t="shared" si="7"/>
        <v/>
      </c>
      <c r="EQ16" s="132" t="str">
        <f t="shared" si="7"/>
        <v/>
      </c>
      <c r="ER16" s="132" t="str">
        <f t="shared" si="7"/>
        <v/>
      </c>
      <c r="ES16" s="132" t="str">
        <f t="shared" si="7"/>
        <v/>
      </c>
      <c r="ET16" s="132" t="str">
        <f t="shared" si="7"/>
        <v/>
      </c>
      <c r="EU16" s="132" t="str">
        <f t="shared" si="7"/>
        <v/>
      </c>
      <c r="EV16" s="132" t="str">
        <f t="shared" si="7"/>
        <v/>
      </c>
      <c r="EW16" s="132" t="str">
        <f t="shared" si="7"/>
        <v/>
      </c>
      <c r="EX16" s="132" t="str">
        <f t="shared" si="7"/>
        <v/>
      </c>
      <c r="EY16" s="132" t="str">
        <f t="shared" si="7"/>
        <v/>
      </c>
      <c r="EZ16" s="132" t="str">
        <f t="shared" si="7"/>
        <v/>
      </c>
      <c r="FA16" s="132" t="str">
        <f t="shared" si="7"/>
        <v/>
      </c>
      <c r="FB16" s="132" t="str">
        <f t="shared" si="7"/>
        <v/>
      </c>
      <c r="FC16" s="132" t="str">
        <f t="shared" si="7"/>
        <v/>
      </c>
      <c r="FD16" s="132" t="str">
        <f t="shared" si="7"/>
        <v/>
      </c>
      <c r="FE16" s="132" t="str">
        <f t="shared" si="7"/>
        <v/>
      </c>
      <c r="FF16" s="132" t="str">
        <f t="shared" si="7"/>
        <v/>
      </c>
      <c r="FG16" s="132" t="str">
        <f t="shared" si="7"/>
        <v/>
      </c>
      <c r="FH16" s="132" t="str">
        <f t="shared" si="7"/>
        <v/>
      </c>
      <c r="FI16" s="132" t="str">
        <f t="shared" si="7"/>
        <v/>
      </c>
      <c r="FJ16" s="132" t="str">
        <f t="shared" si="7"/>
        <v/>
      </c>
      <c r="FK16" s="132" t="str">
        <f t="shared" si="7"/>
        <v/>
      </c>
      <c r="FL16" s="132" t="str">
        <f t="shared" si="7"/>
        <v/>
      </c>
      <c r="FM16" s="132" t="str">
        <f t="shared" si="7"/>
        <v/>
      </c>
      <c r="FN16" s="132" t="str">
        <f t="shared" si="7"/>
        <v/>
      </c>
      <c r="FO16" s="132" t="str">
        <f t="shared" si="7"/>
        <v/>
      </c>
      <c r="FP16" s="132" t="str">
        <f t="shared" si="7"/>
        <v/>
      </c>
      <c r="FQ16" s="132" t="str">
        <f t="shared" si="7"/>
        <v/>
      </c>
      <c r="FR16" s="132" t="str">
        <f t="shared" si="7"/>
        <v/>
      </c>
      <c r="FS16" s="132" t="str">
        <f t="shared" si="7"/>
        <v/>
      </c>
      <c r="FT16" s="132" t="str">
        <f t="shared" si="7"/>
        <v/>
      </c>
      <c r="FU16" s="132" t="str">
        <f t="shared" si="7"/>
        <v/>
      </c>
      <c r="FV16" s="132" t="str">
        <f t="shared" si="7"/>
        <v/>
      </c>
      <c r="FW16" s="132" t="str">
        <f t="shared" si="7"/>
        <v/>
      </c>
      <c r="FX16" s="132" t="str">
        <f t="shared" si="7"/>
        <v/>
      </c>
      <c r="FY16" s="132" t="str">
        <f t="shared" si="7"/>
        <v/>
      </c>
      <c r="FZ16" s="132" t="str">
        <f t="shared" si="7"/>
        <v/>
      </c>
      <c r="GA16" s="132" t="str">
        <f t="shared" si="7"/>
        <v/>
      </c>
      <c r="GB16" s="132" t="str">
        <f t="shared" si="7"/>
        <v/>
      </c>
      <c r="GC16" s="132" t="str">
        <f t="shared" si="7"/>
        <v/>
      </c>
      <c r="GD16" s="132" t="str">
        <f t="shared" si="7"/>
        <v/>
      </c>
      <c r="GE16" s="132" t="str">
        <f t="shared" si="7"/>
        <v/>
      </c>
      <c r="GF16" s="132" t="str">
        <f t="shared" si="7"/>
        <v/>
      </c>
      <c r="GG16" s="132" t="str">
        <f t="shared" si="7"/>
        <v/>
      </c>
      <c r="GH16" s="132" t="str">
        <f t="shared" si="7"/>
        <v/>
      </c>
      <c r="GI16" s="132" t="str">
        <f t="shared" si="7"/>
        <v/>
      </c>
      <c r="GJ16" s="132" t="str">
        <f t="shared" si="7"/>
        <v/>
      </c>
      <c r="GK16" s="132" t="str">
        <f t="shared" si="7"/>
        <v/>
      </c>
      <c r="GL16" s="132" t="str">
        <f t="shared" ref="GL16:IR16" si="8">(IF(GL15=$B$21,GL13,""))</f>
        <v/>
      </c>
      <c r="GM16" s="132" t="str">
        <f t="shared" si="8"/>
        <v/>
      </c>
      <c r="GN16" s="132" t="str">
        <f t="shared" si="8"/>
        <v/>
      </c>
      <c r="GO16" s="132" t="str">
        <f t="shared" si="8"/>
        <v/>
      </c>
      <c r="GP16" s="132" t="str">
        <f t="shared" si="8"/>
        <v/>
      </c>
      <c r="GQ16" s="132" t="str">
        <f t="shared" si="8"/>
        <v/>
      </c>
      <c r="GR16" s="132" t="str">
        <f t="shared" si="8"/>
        <v/>
      </c>
      <c r="GS16" s="132" t="str">
        <f t="shared" si="8"/>
        <v/>
      </c>
      <c r="GT16" s="132" t="str">
        <f t="shared" si="8"/>
        <v/>
      </c>
      <c r="GU16" s="132" t="str">
        <f t="shared" si="8"/>
        <v/>
      </c>
      <c r="GV16" s="132" t="str">
        <f t="shared" si="8"/>
        <v/>
      </c>
      <c r="GW16" s="132" t="str">
        <f t="shared" si="8"/>
        <v/>
      </c>
      <c r="GX16" s="132" t="str">
        <f t="shared" si="8"/>
        <v/>
      </c>
      <c r="GY16" s="132" t="str">
        <f t="shared" si="8"/>
        <v/>
      </c>
      <c r="GZ16" s="132" t="str">
        <f t="shared" si="8"/>
        <v/>
      </c>
      <c r="HA16" s="132" t="str">
        <f t="shared" si="8"/>
        <v/>
      </c>
      <c r="HB16" s="132" t="str">
        <f t="shared" si="8"/>
        <v/>
      </c>
      <c r="HC16" s="132" t="str">
        <f t="shared" si="8"/>
        <v/>
      </c>
      <c r="HD16" s="132" t="str">
        <f t="shared" si="8"/>
        <v/>
      </c>
      <c r="HE16" s="132" t="str">
        <f t="shared" si="8"/>
        <v/>
      </c>
      <c r="HF16" s="132" t="str">
        <f t="shared" si="8"/>
        <v/>
      </c>
      <c r="HG16" s="132" t="str">
        <f t="shared" si="8"/>
        <v/>
      </c>
      <c r="HH16" s="132" t="str">
        <f t="shared" si="8"/>
        <v/>
      </c>
      <c r="HI16" s="132" t="str">
        <f t="shared" si="8"/>
        <v/>
      </c>
      <c r="HJ16" s="132" t="str">
        <f t="shared" si="8"/>
        <v/>
      </c>
      <c r="HK16" s="132" t="str">
        <f t="shared" si="8"/>
        <v/>
      </c>
      <c r="HL16" s="132" t="str">
        <f t="shared" si="8"/>
        <v/>
      </c>
      <c r="HM16" s="132" t="str">
        <f t="shared" si="8"/>
        <v/>
      </c>
      <c r="HN16" s="132" t="str">
        <f t="shared" si="8"/>
        <v/>
      </c>
      <c r="HO16" s="132" t="str">
        <f t="shared" si="8"/>
        <v/>
      </c>
      <c r="HP16" s="132" t="str">
        <f t="shared" si="8"/>
        <v/>
      </c>
      <c r="HQ16" s="132" t="str">
        <f t="shared" si="8"/>
        <v/>
      </c>
      <c r="HR16" s="132" t="str">
        <f t="shared" si="8"/>
        <v/>
      </c>
      <c r="HS16" s="132" t="str">
        <f t="shared" si="8"/>
        <v/>
      </c>
      <c r="HT16" s="132" t="str">
        <f t="shared" si="8"/>
        <v/>
      </c>
      <c r="HU16" s="132" t="str">
        <f t="shared" si="8"/>
        <v/>
      </c>
      <c r="HV16" s="132" t="str">
        <f t="shared" si="8"/>
        <v/>
      </c>
      <c r="HW16" s="132" t="str">
        <f t="shared" si="8"/>
        <v/>
      </c>
      <c r="HX16" s="132" t="str">
        <f t="shared" si="8"/>
        <v/>
      </c>
      <c r="HY16" s="132" t="str">
        <f t="shared" si="8"/>
        <v/>
      </c>
      <c r="HZ16" s="132" t="str">
        <f t="shared" si="8"/>
        <v/>
      </c>
      <c r="IA16" s="132" t="str">
        <f t="shared" si="8"/>
        <v/>
      </c>
      <c r="IB16" s="132" t="str">
        <f t="shared" si="8"/>
        <v/>
      </c>
      <c r="IC16" s="132" t="str">
        <f t="shared" si="8"/>
        <v/>
      </c>
      <c r="ID16" s="132" t="str">
        <f t="shared" si="8"/>
        <v/>
      </c>
      <c r="IE16" s="132" t="str">
        <f t="shared" si="8"/>
        <v/>
      </c>
      <c r="IF16" s="132" t="str">
        <f t="shared" si="8"/>
        <v/>
      </c>
      <c r="IG16" s="132" t="str">
        <f t="shared" si="8"/>
        <v/>
      </c>
      <c r="IH16" s="132" t="str">
        <f t="shared" si="8"/>
        <v/>
      </c>
      <c r="II16" s="132" t="str">
        <f t="shared" si="8"/>
        <v/>
      </c>
      <c r="IJ16" s="132" t="str">
        <f t="shared" si="8"/>
        <v/>
      </c>
      <c r="IK16" s="132" t="str">
        <f t="shared" si="8"/>
        <v/>
      </c>
      <c r="IL16" s="132" t="str">
        <f t="shared" si="8"/>
        <v/>
      </c>
      <c r="IM16" s="132" t="str">
        <f t="shared" si="8"/>
        <v/>
      </c>
      <c r="IN16" s="132" t="str">
        <f t="shared" si="8"/>
        <v/>
      </c>
      <c r="IO16" s="132" t="str">
        <f t="shared" si="8"/>
        <v/>
      </c>
      <c r="IP16" s="132" t="str">
        <f t="shared" si="8"/>
        <v/>
      </c>
      <c r="IQ16" s="132" t="str">
        <f t="shared" si="8"/>
        <v/>
      </c>
      <c r="IR16" s="132" t="str">
        <f t="shared" si="8"/>
        <v/>
      </c>
    </row>
    <row r="17" spans="1:252" ht="15" customHeight="1" x14ac:dyDescent="0.25">
      <c r="B17" s="132">
        <v>1.2549999999999999</v>
      </c>
      <c r="C17" s="132">
        <v>1.26</v>
      </c>
      <c r="D17" s="132">
        <v>1.2649999999999999</v>
      </c>
      <c r="E17" s="132">
        <v>1.27</v>
      </c>
      <c r="F17" s="132">
        <v>1.2749999999999999</v>
      </c>
      <c r="G17" s="132">
        <v>1.28</v>
      </c>
      <c r="H17" s="132">
        <v>1.2849999999999999</v>
      </c>
      <c r="I17" s="132">
        <v>1.29</v>
      </c>
      <c r="J17" s="132">
        <v>1.2949999999999999</v>
      </c>
      <c r="K17" s="132">
        <v>1.3</v>
      </c>
      <c r="L17" s="132">
        <v>1.3049999999999999</v>
      </c>
      <c r="M17" s="132">
        <v>1.31</v>
      </c>
      <c r="N17" s="132">
        <v>1.3149999999999999</v>
      </c>
      <c r="O17" s="132">
        <v>1.32</v>
      </c>
      <c r="P17" s="132">
        <v>1.325</v>
      </c>
      <c r="Q17" s="132">
        <v>1.33</v>
      </c>
      <c r="R17" s="132">
        <v>1.335</v>
      </c>
      <c r="S17" s="132">
        <v>1.34</v>
      </c>
      <c r="T17" s="132">
        <v>1.345</v>
      </c>
      <c r="U17" s="132">
        <v>1.35</v>
      </c>
      <c r="V17" s="132">
        <v>1.355</v>
      </c>
      <c r="W17" s="132">
        <v>1.36</v>
      </c>
      <c r="X17" s="132">
        <v>1.365</v>
      </c>
      <c r="Y17" s="132">
        <v>1.37</v>
      </c>
      <c r="Z17" s="132">
        <v>1.375</v>
      </c>
      <c r="AA17" s="132">
        <v>1.38</v>
      </c>
      <c r="AB17" s="132">
        <v>1.385</v>
      </c>
      <c r="AC17" s="132">
        <v>1.39</v>
      </c>
      <c r="AD17" s="132">
        <v>1.395</v>
      </c>
      <c r="AE17" s="132">
        <v>1.4</v>
      </c>
      <c r="AF17" s="132">
        <v>1.405</v>
      </c>
      <c r="AG17" s="132">
        <v>1.41</v>
      </c>
      <c r="AH17" s="132">
        <v>1.415</v>
      </c>
      <c r="AI17" s="132">
        <v>1.42</v>
      </c>
      <c r="AJ17" s="132">
        <v>1.425</v>
      </c>
      <c r="AK17" s="132">
        <v>1.43</v>
      </c>
      <c r="AL17" s="132">
        <v>1.4350000000000001</v>
      </c>
      <c r="AM17" s="132">
        <v>1.44</v>
      </c>
      <c r="AN17" s="132">
        <v>1.4450000000000001</v>
      </c>
      <c r="AO17" s="132">
        <v>1.45</v>
      </c>
      <c r="AP17" s="132">
        <v>1.4550000000000001</v>
      </c>
      <c r="AQ17" s="132">
        <v>1.46</v>
      </c>
      <c r="AR17" s="132">
        <v>1.4650000000000001</v>
      </c>
      <c r="AS17" s="132">
        <v>1.47</v>
      </c>
      <c r="AT17" s="132">
        <v>1.4750000000000001</v>
      </c>
      <c r="AU17" s="132">
        <v>1.48</v>
      </c>
      <c r="AV17" s="132">
        <v>1.4850000000000001</v>
      </c>
      <c r="AW17" s="132">
        <v>1.49</v>
      </c>
      <c r="AX17" s="132">
        <v>1.4950000000000001</v>
      </c>
      <c r="AY17" s="132">
        <v>1.5</v>
      </c>
      <c r="AZ17" s="132">
        <v>1.5049999999999999</v>
      </c>
      <c r="BA17" s="132">
        <v>1.51</v>
      </c>
      <c r="BB17" s="132">
        <v>1.5149999999999999</v>
      </c>
      <c r="BC17" s="132">
        <v>1.52</v>
      </c>
      <c r="BD17" s="132">
        <v>1.5249999999999999</v>
      </c>
      <c r="BE17" s="132">
        <v>1.53</v>
      </c>
      <c r="BF17" s="132">
        <v>1.5349999999999999</v>
      </c>
      <c r="BG17" s="132">
        <v>1.54</v>
      </c>
      <c r="BH17" s="132">
        <v>1.5449999999999999</v>
      </c>
      <c r="BI17" s="132">
        <v>1.55</v>
      </c>
      <c r="BJ17" s="132">
        <v>1.5549999999999999</v>
      </c>
      <c r="BK17" s="132">
        <v>1.56</v>
      </c>
      <c r="BL17" s="132">
        <v>1.5649999999999999</v>
      </c>
      <c r="BM17" s="132">
        <v>1.57</v>
      </c>
      <c r="BN17" s="132">
        <v>1.575</v>
      </c>
      <c r="BO17" s="132">
        <v>1.58</v>
      </c>
      <c r="BP17" s="132">
        <v>1.585</v>
      </c>
      <c r="BQ17" s="132">
        <v>1.59</v>
      </c>
      <c r="BR17" s="132">
        <v>1.595</v>
      </c>
      <c r="BS17" s="132">
        <v>1.6</v>
      </c>
      <c r="BT17" s="132">
        <v>1.605</v>
      </c>
      <c r="BU17" s="132">
        <v>1.61</v>
      </c>
      <c r="BV17" s="132">
        <v>1.615</v>
      </c>
      <c r="BW17" s="132">
        <v>1.62</v>
      </c>
      <c r="BX17" s="132">
        <v>1.625</v>
      </c>
      <c r="BY17" s="132">
        <v>1.63</v>
      </c>
      <c r="BZ17" s="132">
        <v>1.635</v>
      </c>
      <c r="CA17" s="132">
        <v>1.64</v>
      </c>
      <c r="CB17" s="132">
        <v>1.645</v>
      </c>
      <c r="CC17" s="132">
        <v>1.65</v>
      </c>
      <c r="CD17" s="132">
        <v>1.655</v>
      </c>
      <c r="CE17" s="132">
        <v>1.66</v>
      </c>
      <c r="CF17" s="132">
        <v>1.665</v>
      </c>
      <c r="CG17" s="132">
        <v>1.67</v>
      </c>
      <c r="CH17" s="132">
        <v>1.675</v>
      </c>
      <c r="CI17" s="132">
        <v>1.68</v>
      </c>
      <c r="CJ17" s="132">
        <v>1.6850000000000001</v>
      </c>
      <c r="CK17" s="132">
        <v>1.6900000000000099</v>
      </c>
      <c r="CL17" s="132">
        <v>1.6950000000000001</v>
      </c>
      <c r="CM17" s="132">
        <v>1.7000000000000099</v>
      </c>
      <c r="CN17" s="132">
        <v>1.7050000000000001</v>
      </c>
      <c r="CO17" s="132">
        <v>1.71000000000001</v>
      </c>
      <c r="CP17" s="132">
        <v>1.7150000000000001</v>
      </c>
      <c r="CQ17" s="132">
        <v>1.72000000000001</v>
      </c>
      <c r="CR17" s="132">
        <v>1.7250000000000001</v>
      </c>
      <c r="CS17" s="132">
        <v>1.73000000000001</v>
      </c>
      <c r="CT17" s="132">
        <v>1.7350000000000101</v>
      </c>
      <c r="CU17" s="132">
        <v>1.74000000000001</v>
      </c>
      <c r="CV17" s="132">
        <v>1.7450000000000101</v>
      </c>
      <c r="CW17" s="132">
        <v>1.75000000000001</v>
      </c>
      <c r="CX17" s="132">
        <v>1.7550000000000101</v>
      </c>
      <c r="CY17" s="132">
        <v>1.76000000000001</v>
      </c>
      <c r="CZ17" s="132">
        <v>1.7650000000000099</v>
      </c>
      <c r="DA17" s="132">
        <v>1.77000000000001</v>
      </c>
      <c r="DB17" s="132">
        <v>1.7750000000000099</v>
      </c>
      <c r="DC17" s="132">
        <v>1.78000000000001</v>
      </c>
      <c r="DD17" s="132">
        <v>1.7850000000000099</v>
      </c>
      <c r="DE17" s="132">
        <v>1.79000000000001</v>
      </c>
      <c r="DF17" s="132">
        <v>1.7950000000000099</v>
      </c>
      <c r="DG17" s="132">
        <v>1.80000000000001</v>
      </c>
      <c r="DH17" s="132">
        <v>1.8050000000000099</v>
      </c>
      <c r="DI17" s="132">
        <v>1.81000000000001</v>
      </c>
      <c r="DJ17" s="132">
        <v>1.8150000000000099</v>
      </c>
      <c r="DK17" s="132">
        <v>1.8200000000000101</v>
      </c>
      <c r="DL17" s="132">
        <v>1.8250000000000099</v>
      </c>
      <c r="DM17" s="132">
        <v>1.8300000000000101</v>
      </c>
      <c r="DN17" s="132">
        <v>1.83500000000001</v>
      </c>
      <c r="DO17" s="132">
        <v>1.8400000000000101</v>
      </c>
      <c r="DP17" s="132">
        <v>1.84500000000001</v>
      </c>
      <c r="DQ17" s="132">
        <v>1.8500000000000101</v>
      </c>
      <c r="DR17" s="132">
        <v>1.85500000000001</v>
      </c>
      <c r="DS17" s="132">
        <v>1.8600000000000101</v>
      </c>
      <c r="DT17" s="132">
        <v>1.86500000000001</v>
      </c>
      <c r="DU17" s="132">
        <v>1.8700000000000101</v>
      </c>
      <c r="DV17" s="132">
        <v>1.87500000000001</v>
      </c>
      <c r="DW17" s="132">
        <v>1.8800000000000101</v>
      </c>
      <c r="DX17" s="132">
        <v>1.88500000000001</v>
      </c>
      <c r="DY17" s="132">
        <v>1.8900000000000099</v>
      </c>
      <c r="DZ17" s="132">
        <v>1.89500000000001</v>
      </c>
      <c r="EA17" s="132">
        <v>1.9000000000000099</v>
      </c>
      <c r="EB17" s="132">
        <v>1.90500000000001</v>
      </c>
      <c r="EC17" s="132">
        <v>1.9100000000000099</v>
      </c>
      <c r="ED17" s="132">
        <v>1.91500000000001</v>
      </c>
      <c r="EE17" s="132">
        <v>1.9200000000000099</v>
      </c>
      <c r="EF17" s="132">
        <v>1.92500000000001</v>
      </c>
      <c r="EG17" s="132">
        <v>1.9300000000000099</v>
      </c>
      <c r="EH17" s="132">
        <v>1.93500000000001</v>
      </c>
      <c r="EI17" s="132">
        <v>1.9400000000000099</v>
      </c>
      <c r="EJ17" s="132">
        <v>1.9450000000000101</v>
      </c>
      <c r="EK17" s="132">
        <v>1.9500000000000099</v>
      </c>
      <c r="EL17" s="132">
        <v>1.9550000000000101</v>
      </c>
      <c r="EM17" s="132">
        <v>1.96000000000001</v>
      </c>
      <c r="EN17" s="132">
        <v>1.9650000000000101</v>
      </c>
      <c r="EO17" s="132">
        <v>1.97000000000001</v>
      </c>
      <c r="EP17" s="132">
        <v>1.9750000000000101</v>
      </c>
      <c r="EQ17" s="132">
        <v>1.98000000000001</v>
      </c>
      <c r="ER17" s="132">
        <v>1.9850000000000101</v>
      </c>
      <c r="ES17" s="132">
        <v>1.99000000000001</v>
      </c>
      <c r="ET17" s="132">
        <v>1.9950000000000101</v>
      </c>
      <c r="EU17" s="132">
        <v>2.0000000000000102</v>
      </c>
      <c r="EV17" s="132">
        <v>2.0050000000000101</v>
      </c>
      <c r="EW17" s="132">
        <v>2.01000000000001</v>
      </c>
      <c r="EX17" s="132">
        <v>2.0150000000000099</v>
      </c>
      <c r="EY17" s="132">
        <v>2.0200000000000098</v>
      </c>
      <c r="EZ17" s="132">
        <v>2.0250000000000101</v>
      </c>
      <c r="FA17" s="132">
        <v>2.03000000000001</v>
      </c>
      <c r="FB17" s="132">
        <v>2.0350000000000099</v>
      </c>
      <c r="FC17" s="132">
        <v>2.0400000000000098</v>
      </c>
      <c r="FD17" s="132">
        <v>2.0450000000000101</v>
      </c>
      <c r="FE17" s="132">
        <v>2.05000000000001</v>
      </c>
      <c r="FF17" s="132">
        <v>2.0550000000000099</v>
      </c>
      <c r="FG17" s="132">
        <v>2.0600000000000098</v>
      </c>
      <c r="FH17" s="132">
        <v>2.0650000000000102</v>
      </c>
      <c r="FI17" s="132">
        <v>2.0700000000000101</v>
      </c>
      <c r="FJ17" s="132">
        <v>2.0750000000000099</v>
      </c>
      <c r="FK17" s="132">
        <v>2.0800000000000098</v>
      </c>
      <c r="FL17" s="132">
        <v>2.0850000000000102</v>
      </c>
      <c r="FM17" s="132">
        <v>2.0900000000000101</v>
      </c>
      <c r="FN17" s="132">
        <v>2.09500000000001</v>
      </c>
      <c r="FO17" s="132">
        <v>2.1000000000000099</v>
      </c>
      <c r="FP17" s="132">
        <v>2.1050000000000102</v>
      </c>
      <c r="FQ17" s="132">
        <v>2.1100000000000101</v>
      </c>
      <c r="FR17" s="132">
        <v>2.11500000000001</v>
      </c>
      <c r="FS17" s="132">
        <v>2.1200000000000099</v>
      </c>
      <c r="FT17" s="132">
        <v>2.1250000000000102</v>
      </c>
      <c r="FU17" s="132">
        <v>2.1300000000000101</v>
      </c>
      <c r="FV17" s="132">
        <v>2.13500000000001</v>
      </c>
      <c r="FW17" s="132">
        <v>2.1400000000000099</v>
      </c>
      <c r="FX17" s="132">
        <v>2.1450000000000098</v>
      </c>
      <c r="FY17" s="132">
        <v>2.1500000000000101</v>
      </c>
      <c r="FZ17" s="132">
        <v>2.15500000000001</v>
      </c>
      <c r="GA17" s="132">
        <v>2.1600000000000099</v>
      </c>
      <c r="GB17" s="132">
        <v>2.1650000000000098</v>
      </c>
      <c r="GC17" s="132">
        <v>2.1700000000000101</v>
      </c>
      <c r="GD17" s="132">
        <v>2.17500000000001</v>
      </c>
      <c r="GE17" s="132">
        <v>2.1800000000000099</v>
      </c>
      <c r="GF17" s="132">
        <v>2.18500000000002</v>
      </c>
      <c r="GG17" s="132">
        <v>2.1900000000000199</v>
      </c>
      <c r="GH17" s="132">
        <v>2.1950000000000101</v>
      </c>
      <c r="GI17" s="132">
        <v>2.2000000000000099</v>
      </c>
      <c r="GJ17" s="132">
        <v>2.2050000000000201</v>
      </c>
      <c r="GK17" s="132">
        <v>2.2100000000000199</v>
      </c>
      <c r="GL17" s="132">
        <v>2.2150000000000101</v>
      </c>
      <c r="GM17" s="132">
        <v>2.22000000000001</v>
      </c>
      <c r="GN17" s="132">
        <v>2.2250000000000201</v>
      </c>
      <c r="GO17" s="132">
        <v>2.23000000000002</v>
      </c>
      <c r="GP17" s="132">
        <v>2.2350000000000199</v>
      </c>
      <c r="GQ17" s="132">
        <v>2.2400000000000202</v>
      </c>
      <c r="GR17" s="132">
        <v>2.2450000000000201</v>
      </c>
      <c r="GS17" s="132">
        <v>2.25000000000002</v>
      </c>
      <c r="GT17" s="132">
        <v>2.2550000000000199</v>
      </c>
      <c r="GU17" s="132">
        <v>2.2600000000000202</v>
      </c>
      <c r="GV17" s="132">
        <v>2.2650000000000201</v>
      </c>
      <c r="GW17" s="132">
        <v>2.27000000000002</v>
      </c>
      <c r="GX17" s="132">
        <v>2.2750000000000199</v>
      </c>
      <c r="GY17" s="132">
        <v>2.2800000000000198</v>
      </c>
      <c r="GZ17" s="132">
        <v>2.2850000000000201</v>
      </c>
      <c r="HA17" s="132">
        <v>2.29000000000002</v>
      </c>
      <c r="HB17" s="132">
        <v>2.2950000000000199</v>
      </c>
      <c r="HC17" s="132">
        <v>2.3000000000000198</v>
      </c>
      <c r="HD17" s="132">
        <v>2.3050000000000201</v>
      </c>
      <c r="HE17" s="132">
        <v>2.31000000000002</v>
      </c>
      <c r="HF17" s="132">
        <v>2.3150000000000199</v>
      </c>
      <c r="HG17" s="132">
        <v>2.3200000000000198</v>
      </c>
      <c r="HH17" s="132">
        <v>2.3250000000000202</v>
      </c>
      <c r="HI17" s="132">
        <v>2.3300000000000201</v>
      </c>
      <c r="HJ17" s="132">
        <v>2.3350000000000199</v>
      </c>
      <c r="HK17" s="132">
        <v>2.3400000000000198</v>
      </c>
      <c r="HL17" s="132">
        <v>2.3450000000000202</v>
      </c>
      <c r="HM17" s="132">
        <v>2.3500000000000201</v>
      </c>
      <c r="HN17" s="132">
        <v>2.35500000000002</v>
      </c>
      <c r="HO17" s="132">
        <v>2.3600000000000199</v>
      </c>
      <c r="HP17" s="132">
        <v>2.3650000000000202</v>
      </c>
      <c r="HQ17" s="132">
        <v>2.3700000000000201</v>
      </c>
      <c r="HR17" s="132">
        <v>2.37500000000002</v>
      </c>
      <c r="HS17" s="132">
        <v>2.3800000000000199</v>
      </c>
      <c r="HT17" s="132">
        <v>2.3850000000000202</v>
      </c>
      <c r="HU17" s="132">
        <v>2.3900000000000201</v>
      </c>
      <c r="HV17" s="132">
        <v>2.39500000000002</v>
      </c>
      <c r="HW17" s="132">
        <v>2.4000000000000199</v>
      </c>
      <c r="HX17" s="132">
        <v>2.4050000000000198</v>
      </c>
      <c r="HY17" s="132">
        <v>2.4100000000000201</v>
      </c>
      <c r="HZ17" s="132">
        <v>2.41500000000002</v>
      </c>
      <c r="IA17" s="132">
        <v>2.4200000000000199</v>
      </c>
      <c r="IB17" s="132">
        <v>2.4250000000000198</v>
      </c>
      <c r="IC17" s="132">
        <v>2.4300000000000201</v>
      </c>
      <c r="ID17" s="132">
        <v>2.43500000000002</v>
      </c>
      <c r="IE17" s="132">
        <v>2.4400000000000199</v>
      </c>
      <c r="IF17" s="132">
        <v>2.4450000000000198</v>
      </c>
      <c r="IG17" s="132">
        <v>2.4500000000000202</v>
      </c>
      <c r="IH17" s="132">
        <v>2.4550000000000201</v>
      </c>
      <c r="II17" s="132">
        <v>2.4600000000000199</v>
      </c>
      <c r="IJ17" s="132">
        <v>2.4650000000000198</v>
      </c>
      <c r="IK17" s="132">
        <v>2.4700000000000202</v>
      </c>
      <c r="IL17" s="132">
        <v>2.4750000000000201</v>
      </c>
      <c r="IM17" s="132">
        <v>2.48000000000002</v>
      </c>
      <c r="IN17" s="132">
        <v>2.4850000000000199</v>
      </c>
      <c r="IO17" s="132">
        <v>2.4900000000000202</v>
      </c>
      <c r="IP17" s="132">
        <v>2.4950000000000201</v>
      </c>
      <c r="IQ17" s="132">
        <v>2.50000000000002</v>
      </c>
    </row>
    <row r="18" spans="1:252" ht="15" customHeight="1" x14ac:dyDescent="0.25">
      <c r="A18" s="132" t="s">
        <v>78</v>
      </c>
      <c r="B18" s="139">
        <f>IF('Working Volume Calculator'!$H$9="Square or Rectangular",(4*$A$4^2*B17^3)-(3*$A$4*($D$4+$E$4)*B17^2)+(3*$D$4*$E$4*B17)-(3*$G$4),((PI()*B17)/12)*($D$4^2+$D$4*($D$4-2*B17*$A$4)+($D$4-2*B17*$A$4)^2)-$G$4)</f>
        <v>1831.1175019999996</v>
      </c>
      <c r="C18" s="139">
        <f>IF('Working Volume Calculator'!$H$9="Square or Rectangular",(4*$A$4^2*C17^3)-(3*$A$4*($D$4+$E$4)*C17^2)+(3*$D$4*$E$4*C17)-(3*$G$4),((PI()*C17)/12)*($D$4^2+$D$4*($D$4-2*C17*$A$4)+($D$4-2*C17*$A$4)^2)-$G$4)</f>
        <v>1840.4700160000002</v>
      </c>
      <c r="D18" s="139">
        <f>IF('Working Volume Calculator'!$H$9="Square or Rectangular",(4*$A$4^2*D17^3)-(3*$A$4*($D$4+$E$4)*D17^2)+(3*$D$4*$E$4*D17)-(3*$G$4),((PI()*D17)/12)*($D$4^2+$D$4*($D$4-2*D17*$A$4)+($D$4-2*D17*$A$4)^2)-$G$4)</f>
        <v>1849.8075539999995</v>
      </c>
      <c r="E18" s="139">
        <f>IF('Working Volume Calculator'!$H$9="Square or Rectangular",(4*$A$4^2*E17^3)-(3*$A$4*($D$4+$E$4)*E17^2)+(3*$D$4*$E$4*E17)-(3*$G$4),((PI()*E17)/12)*($D$4^2+$D$4*($D$4-2*E17*$A$4)+($D$4-2*E17*$A$4)^2)-$G$4)</f>
        <v>1859.1301279999998</v>
      </c>
      <c r="F18" s="139">
        <f>IF('Working Volume Calculator'!$H$9="Square or Rectangular",(4*$A$4^2*F17^3)-(3*$A$4*($D$4+$E$4)*F17^2)+(3*$D$4*$E$4*F17)-(3*$G$4),((PI()*F17)/12)*($D$4^2+$D$4*($D$4-2*F17*$A$4)+($D$4-2*F17*$A$4)^2)-$G$4)</f>
        <v>1868.4377499999996</v>
      </c>
      <c r="G18" s="139">
        <f>IF('Working Volume Calculator'!$H$9="Square or Rectangular",(4*$A$4^2*G17^3)-(3*$A$4*($D$4+$E$4)*G17^2)+(3*$D$4*$E$4*G17)-(3*$G$4),((PI()*G17)/12)*($D$4^2+$D$4*($D$4-2*G17*$A$4)+($D$4-2*G17*$A$4)^2)-$G$4)</f>
        <v>1877.7304319999998</v>
      </c>
      <c r="H18" s="139">
        <f>IF('Working Volume Calculator'!$H$9="Square or Rectangular",(4*$A$4^2*H17^3)-(3*$A$4*($D$4+$E$4)*H17^2)+(3*$D$4*$E$4*H17)-(3*$G$4),((PI()*H17)/12)*($D$4^2+$D$4*($D$4-2*H17*$A$4)+($D$4-2*H17*$A$4)^2)-$G$4)</f>
        <v>1887.008186</v>
      </c>
      <c r="I18" s="139">
        <f>IF('Working Volume Calculator'!$H$9="Square or Rectangular",(4*$A$4^2*I17^3)-(3*$A$4*($D$4+$E$4)*I17^2)+(3*$D$4*$E$4*I17)-(3*$G$4),((PI()*I17)/12)*($D$4^2+$D$4*($D$4-2*I17*$A$4)+($D$4-2*I17*$A$4)^2)-$G$4)</f>
        <v>1896.2710240000001</v>
      </c>
      <c r="J18" s="139">
        <f>IF('Working Volume Calculator'!$H$9="Square or Rectangular",(4*$A$4^2*J17^3)-(3*$A$4*($D$4+$E$4)*J17^2)+(3*$D$4*$E$4*J17)-(3*$G$4),((PI()*J17)/12)*($D$4^2+$D$4*($D$4-2*J17*$A$4)+($D$4-2*J17*$A$4)^2)-$G$4)</f>
        <v>1905.5189580000001</v>
      </c>
      <c r="K18" s="139">
        <f>IF('Working Volume Calculator'!$H$9="Square or Rectangular",(4*$A$4^2*K17^3)-(3*$A$4*($D$4+$E$4)*K17^2)+(3*$D$4*$E$4*K17)-(3*$G$4),((PI()*K17)/12)*($D$4^2+$D$4*($D$4-2*K17*$A$4)+($D$4-2*K17*$A$4)^2)-$G$4)</f>
        <v>1914.752</v>
      </c>
      <c r="L18" s="139">
        <f>IF('Working Volume Calculator'!$H$9="Square or Rectangular",(4*$A$4^2*L17^3)-(3*$A$4*($D$4+$E$4)*L17^2)+(3*$D$4*$E$4*L17)-(3*$G$4),((PI()*L17)/12)*($D$4^2+$D$4*($D$4-2*L17*$A$4)+($D$4-2*L17*$A$4)^2)-$G$4)</f>
        <v>1923.9701620000001</v>
      </c>
      <c r="M18" s="139">
        <f>IF('Working Volume Calculator'!$H$9="Square or Rectangular",(4*$A$4^2*M17^3)-(3*$A$4*($D$4+$E$4)*M17^2)+(3*$D$4*$E$4*M17)-(3*$G$4),((PI()*M17)/12)*($D$4^2+$D$4*($D$4-2*M17*$A$4)+($D$4-2*M17*$A$4)^2)-$G$4)</f>
        <v>1933.173456</v>
      </c>
      <c r="N18" s="139">
        <f>IF('Working Volume Calculator'!$H$9="Square or Rectangular",(4*$A$4^2*N17^3)-(3*$A$4*($D$4+$E$4)*N17^2)+(3*$D$4*$E$4*N17)-(3*$G$4),((PI()*N17)/12)*($D$4^2+$D$4*($D$4-2*N17*$A$4)+($D$4-2*N17*$A$4)^2)-$G$4)</f>
        <v>1942.3618940000001</v>
      </c>
      <c r="O18" s="139">
        <f>IF('Working Volume Calculator'!$H$9="Square or Rectangular",(4*$A$4^2*O17^3)-(3*$A$4*($D$4+$E$4)*O17^2)+(3*$D$4*$E$4*O17)-(3*$G$4),((PI()*O17)/12)*($D$4^2+$D$4*($D$4-2*O17*$A$4)+($D$4-2*O17*$A$4)^2)-$G$4)</f>
        <v>1951.535488</v>
      </c>
      <c r="P18" s="139">
        <f>IF('Working Volume Calculator'!$H$9="Square or Rectangular",(4*$A$4^2*P17^3)-(3*$A$4*($D$4+$E$4)*P17^2)+(3*$D$4*$E$4*P17)-(3*$G$4),((PI()*P17)/12)*($D$4^2+$D$4*($D$4-2*P17*$A$4)+($D$4-2*P17*$A$4)^2)-$G$4)</f>
        <v>1960.69425</v>
      </c>
      <c r="Q18" s="139">
        <f>IF('Working Volume Calculator'!$H$9="Square or Rectangular",(4*$A$4^2*Q17^3)-(3*$A$4*($D$4+$E$4)*Q17^2)+(3*$D$4*$E$4*Q17)-(3*$G$4),((PI()*Q17)/12)*($D$4^2+$D$4*($D$4-2*Q17*$A$4)+($D$4-2*Q17*$A$4)^2)-$G$4)</f>
        <v>1969.8381920000002</v>
      </c>
      <c r="R18" s="139">
        <f>IF('Working Volume Calculator'!$H$9="Square or Rectangular",(4*$A$4^2*R17^3)-(3*$A$4*($D$4+$E$4)*R17^2)+(3*$D$4*$E$4*R17)-(3*$G$4),((PI()*R17)/12)*($D$4^2+$D$4*($D$4-2*R17*$A$4)+($D$4-2*R17*$A$4)^2)-$G$4)</f>
        <v>1978.967326</v>
      </c>
      <c r="S18" s="139">
        <f>IF('Working Volume Calculator'!$H$9="Square or Rectangular",(4*$A$4^2*S17^3)-(3*$A$4*($D$4+$E$4)*S17^2)+(3*$D$4*$E$4*S17)-(3*$G$4),((PI()*S17)/12)*($D$4^2+$D$4*($D$4-2*S17*$A$4)+($D$4-2*S17*$A$4)^2)-$G$4)</f>
        <v>1988.0816639999998</v>
      </c>
      <c r="T18" s="139">
        <f>IF('Working Volume Calculator'!$H$9="Square or Rectangular",(4*$A$4^2*T17^3)-(3*$A$4*($D$4+$E$4)*T17^2)+(3*$D$4*$E$4*T17)-(3*$G$4),((PI()*T17)/12)*($D$4^2+$D$4*($D$4-2*T17*$A$4)+($D$4-2*T17*$A$4)^2)-$G$4)</f>
        <v>1997.1812180000002</v>
      </c>
      <c r="U18" s="139">
        <f>IF('Working Volume Calculator'!$H$9="Square or Rectangular",(4*$A$4^2*U17^3)-(3*$A$4*($D$4+$E$4)*U17^2)+(3*$D$4*$E$4*U17)-(3*$G$4),((PI()*U17)/12)*($D$4^2+$D$4*($D$4-2*U17*$A$4)+($D$4-2*U17*$A$4)^2)-$G$4)</f>
        <v>2006.2660000000005</v>
      </c>
      <c r="V18" s="139">
        <f>IF('Working Volume Calculator'!$H$9="Square or Rectangular",(4*$A$4^2*V17^3)-(3*$A$4*($D$4+$E$4)*V17^2)+(3*$D$4*$E$4*V17)-(3*$G$4),((PI()*V17)/12)*($D$4^2+$D$4*($D$4-2*V17*$A$4)+($D$4-2*V17*$A$4)^2)-$G$4)</f>
        <v>2015.336022</v>
      </c>
      <c r="W18" s="139">
        <f>IF('Working Volume Calculator'!$H$9="Square or Rectangular",(4*$A$4^2*W17^3)-(3*$A$4*($D$4+$E$4)*W17^2)+(3*$D$4*$E$4*W17)-(3*$G$4),((PI()*W17)/12)*($D$4^2+$D$4*($D$4-2*W17*$A$4)+($D$4-2*W17*$A$4)^2)-$G$4)</f>
        <v>2024.3912960000002</v>
      </c>
      <c r="X18" s="139">
        <f>IF('Working Volume Calculator'!$H$9="Square or Rectangular",(4*$A$4^2*X17^3)-(3*$A$4*($D$4+$E$4)*X17^2)+(3*$D$4*$E$4*X17)-(3*$G$4),((PI()*X17)/12)*($D$4^2+$D$4*($D$4-2*X17*$A$4)+($D$4-2*X17*$A$4)^2)-$G$4)</f>
        <v>2033.431834</v>
      </c>
      <c r="Y18" s="139">
        <f>IF('Working Volume Calculator'!$H$9="Square or Rectangular",(4*$A$4^2*Y17^3)-(3*$A$4*($D$4+$E$4)*Y17^2)+(3*$D$4*$E$4*Y17)-(3*$G$4),((PI()*Y17)/12)*($D$4^2+$D$4*($D$4-2*Y17*$A$4)+($D$4-2*Y17*$A$4)^2)-$G$4)</f>
        <v>2042.4576480000005</v>
      </c>
      <c r="Z18" s="139">
        <f>IF('Working Volume Calculator'!$H$9="Square or Rectangular",(4*$A$4^2*Z17^3)-(3*$A$4*($D$4+$E$4)*Z17^2)+(3*$D$4*$E$4*Z17)-(3*$G$4),((PI()*Z17)/12)*($D$4^2+$D$4*($D$4-2*Z17*$A$4)+($D$4-2*Z17*$A$4)^2)-$G$4)</f>
        <v>2051.46875</v>
      </c>
      <c r="AA18" s="139">
        <f>IF('Working Volume Calculator'!$H$9="Square or Rectangular",(4*$A$4^2*AA17^3)-(3*$A$4*($D$4+$E$4)*AA17^2)+(3*$D$4*$E$4*AA17)-(3*$G$4),((PI()*AA17)/12)*($D$4^2+$D$4*($D$4-2*AA17*$A$4)+($D$4-2*AA17*$A$4)^2)-$G$4)</f>
        <v>2060.4651519999998</v>
      </c>
      <c r="AB18" s="139">
        <f>IF('Working Volume Calculator'!$H$9="Square or Rectangular",(4*$A$4^2*AB17^3)-(3*$A$4*($D$4+$E$4)*AB17^2)+(3*$D$4*$E$4*AB17)-(3*$G$4),((PI()*AB17)/12)*($D$4^2+$D$4*($D$4-2*AB17*$A$4)+($D$4-2*AB17*$A$4)^2)-$G$4)</f>
        <v>2069.4468660000002</v>
      </c>
      <c r="AC18" s="139">
        <f>IF('Working Volume Calculator'!$H$9="Square or Rectangular",(4*$A$4^2*AC17^3)-(3*$A$4*($D$4+$E$4)*AC17^2)+(3*$D$4*$E$4*AC17)-(3*$G$4),((PI()*AC17)/12)*($D$4^2+$D$4*($D$4-2*AC17*$A$4)+($D$4-2*AC17*$A$4)^2)-$G$4)</f>
        <v>2078.4139039999995</v>
      </c>
      <c r="AD18" s="139">
        <f>IF('Working Volume Calculator'!$H$9="Square or Rectangular",(4*$A$4^2*AD17^3)-(3*$A$4*($D$4+$E$4)*AD17^2)+(3*$D$4*$E$4*AD17)-(3*$G$4),((PI()*AD17)/12)*($D$4^2+$D$4*($D$4-2*AD17*$A$4)+($D$4-2*AD17*$A$4)^2)-$G$4)</f>
        <v>2087.366278</v>
      </c>
      <c r="AE18" s="139">
        <f>IF('Working Volume Calculator'!$H$9="Square or Rectangular",(4*$A$4^2*AE17^3)-(3*$A$4*($D$4+$E$4)*AE17^2)+(3*$D$4*$E$4*AE17)-(3*$G$4),((PI()*AE17)/12)*($D$4^2+$D$4*($D$4-2*AE17*$A$4)+($D$4-2*AE17*$A$4)^2)-$G$4)</f>
        <v>2096.3039999999996</v>
      </c>
      <c r="AF18" s="139">
        <f>IF('Working Volume Calculator'!$H$9="Square or Rectangular",(4*$A$4^2*AF17^3)-(3*$A$4*($D$4+$E$4)*AF17^2)+(3*$D$4*$E$4*AF17)-(3*$G$4),((PI()*AF17)/12)*($D$4^2+$D$4*($D$4-2*AF17*$A$4)+($D$4-2*AF17*$A$4)^2)-$G$4)</f>
        <v>2105.2270819999999</v>
      </c>
      <c r="AG18" s="139">
        <f>IF('Working Volume Calculator'!$H$9="Square or Rectangular",(4*$A$4^2*AG17^3)-(3*$A$4*($D$4+$E$4)*AG17^2)+(3*$D$4*$E$4*AG17)-(3*$G$4),((PI()*AG17)/12)*($D$4^2+$D$4*($D$4-2*AG17*$A$4)+($D$4-2*AG17*$A$4)^2)-$G$4)</f>
        <v>2114.1355360000002</v>
      </c>
      <c r="AH18" s="139">
        <f>IF('Working Volume Calculator'!$H$9="Square or Rectangular",(4*$A$4^2*AH17^3)-(3*$A$4*($D$4+$E$4)*AH17^2)+(3*$D$4*$E$4*AH17)-(3*$G$4),((PI()*AH17)/12)*($D$4^2+$D$4*($D$4-2*AH17*$A$4)+($D$4-2*AH17*$A$4)^2)-$G$4)</f>
        <v>2123.0293739999997</v>
      </c>
      <c r="AI18" s="139">
        <f>IF('Working Volume Calculator'!$H$9="Square or Rectangular",(4*$A$4^2*AI17^3)-(3*$A$4*($D$4+$E$4)*AI17^2)+(3*$D$4*$E$4*AI17)-(3*$G$4),((PI()*AI17)/12)*($D$4^2+$D$4*($D$4-2*AI17*$A$4)+($D$4-2*AI17*$A$4)^2)-$G$4)</f>
        <v>2131.9086079999997</v>
      </c>
      <c r="AJ18" s="139">
        <f>IF('Working Volume Calculator'!$H$9="Square or Rectangular",(4*$A$4^2*AJ17^3)-(3*$A$4*($D$4+$E$4)*AJ17^2)+(3*$D$4*$E$4*AJ17)-(3*$G$4),((PI()*AJ17)/12)*($D$4^2+$D$4*($D$4-2*AJ17*$A$4)+($D$4-2*AJ17*$A$4)^2)-$G$4)</f>
        <v>2140.7732500000002</v>
      </c>
      <c r="AK18" s="139">
        <f>IF('Working Volume Calculator'!$H$9="Square or Rectangular",(4*$A$4^2*AK17^3)-(3*$A$4*($D$4+$E$4)*AK17^2)+(3*$D$4*$E$4*AK17)-(3*$G$4),((PI()*AK17)/12)*($D$4^2+$D$4*($D$4-2*AK17*$A$4)+($D$4-2*AK17*$A$4)^2)-$G$4)</f>
        <v>2149.6233120000002</v>
      </c>
      <c r="AL18" s="139">
        <f>IF('Working Volume Calculator'!$H$9="Square or Rectangular",(4*$A$4^2*AL17^3)-(3*$A$4*($D$4+$E$4)*AL17^2)+(3*$D$4*$E$4*AL17)-(3*$G$4),((PI()*AL17)/12)*($D$4^2+$D$4*($D$4-2*AL17*$A$4)+($D$4-2*AL17*$A$4)^2)-$G$4)</f>
        <v>2158.4588060000001</v>
      </c>
      <c r="AM18" s="139">
        <f>IF('Working Volume Calculator'!$H$9="Square or Rectangular",(4*$A$4^2*AM17^3)-(3*$A$4*($D$4+$E$4)*AM17^2)+(3*$D$4*$E$4*AM17)-(3*$G$4),((PI()*AM17)/12)*($D$4^2+$D$4*($D$4-2*AM17*$A$4)+($D$4-2*AM17*$A$4)^2)-$G$4)</f>
        <v>2167.2797439999999</v>
      </c>
      <c r="AN18" s="139">
        <f>IF('Working Volume Calculator'!$H$9="Square or Rectangular",(4*$A$4^2*AN17^3)-(3*$A$4*($D$4+$E$4)*AN17^2)+(3*$D$4*$E$4*AN17)-(3*$G$4),((PI()*AN17)/12)*($D$4^2+$D$4*($D$4-2*AN17*$A$4)+($D$4-2*AN17*$A$4)^2)-$G$4)</f>
        <v>2176.0861380000001</v>
      </c>
      <c r="AO18" s="139">
        <f>IF('Working Volume Calculator'!$H$9="Square or Rectangular",(4*$A$4^2*AO17^3)-(3*$A$4*($D$4+$E$4)*AO17^2)+(3*$D$4*$E$4*AO17)-(3*$G$4),((PI()*AO17)/12)*($D$4^2+$D$4*($D$4-2*AO17*$A$4)+($D$4-2*AO17*$A$4)^2)-$G$4)</f>
        <v>2184.8780000000002</v>
      </c>
      <c r="AP18" s="139">
        <f>IF('Working Volume Calculator'!$H$9="Square or Rectangular",(4*$A$4^2*AP17^3)-(3*$A$4*($D$4+$E$4)*AP17^2)+(3*$D$4*$E$4*AP17)-(3*$G$4),((PI()*AP17)/12)*($D$4^2+$D$4*($D$4-2*AP17*$A$4)+($D$4-2*AP17*$A$4)^2)-$G$4)</f>
        <v>2193.655342</v>
      </c>
      <c r="AQ18" s="139">
        <f>IF('Working Volume Calculator'!$H$9="Square or Rectangular",(4*$A$4^2*AQ17^3)-(3*$A$4*($D$4+$E$4)*AQ17^2)+(3*$D$4*$E$4*AQ17)-(3*$G$4),((PI()*AQ17)/12)*($D$4^2+$D$4*($D$4-2*AQ17*$A$4)+($D$4-2*AQ17*$A$4)^2)-$G$4)</f>
        <v>2202.4181760000001</v>
      </c>
      <c r="AR18" s="139">
        <f>IF('Working Volume Calculator'!$H$9="Square or Rectangular",(4*$A$4^2*AR17^3)-(3*$A$4*($D$4+$E$4)*AR17^2)+(3*$D$4*$E$4*AR17)-(3*$G$4),((PI()*AR17)/12)*($D$4^2+$D$4*($D$4-2*AR17*$A$4)+($D$4-2*AR17*$A$4)^2)-$G$4)</f>
        <v>2211.166514</v>
      </c>
      <c r="AS18" s="139">
        <f>IF('Working Volume Calculator'!$H$9="Square or Rectangular",(4*$A$4^2*AS17^3)-(3*$A$4*($D$4+$E$4)*AS17^2)+(3*$D$4*$E$4*AS17)-(3*$G$4),((PI()*AS17)/12)*($D$4^2+$D$4*($D$4-2*AS17*$A$4)+($D$4-2*AS17*$A$4)^2)-$G$4)</f>
        <v>2219.9003680000001</v>
      </c>
      <c r="AT18" s="139">
        <f>IF('Working Volume Calculator'!$H$9="Square or Rectangular",(4*$A$4^2*AT17^3)-(3*$A$4*($D$4+$E$4)*AT17^2)+(3*$D$4*$E$4*AT17)-(3*$G$4),((PI()*AT17)/12)*($D$4^2+$D$4*($D$4-2*AT17*$A$4)+($D$4-2*AT17*$A$4)^2)-$G$4)</f>
        <v>2228.6197500000003</v>
      </c>
      <c r="AU18" s="139">
        <f>IF('Working Volume Calculator'!$H$9="Square or Rectangular",(4*$A$4^2*AU17^3)-(3*$A$4*($D$4+$E$4)*AU17^2)+(3*$D$4*$E$4*AU17)-(3*$G$4),((PI()*AU17)/12)*($D$4^2+$D$4*($D$4-2*AU17*$A$4)+($D$4-2*AU17*$A$4)^2)-$G$4)</f>
        <v>2237.3246719999997</v>
      </c>
      <c r="AV18" s="139">
        <f>IF('Working Volume Calculator'!$H$9="Square or Rectangular",(4*$A$4^2*AV17^3)-(3*$A$4*($D$4+$E$4)*AV17^2)+(3*$D$4*$E$4*AV17)-(3*$G$4),((PI()*AV17)/12)*($D$4^2+$D$4*($D$4-2*AV17*$A$4)+($D$4-2*AV17*$A$4)^2)-$G$4)</f>
        <v>2246.0151460000002</v>
      </c>
      <c r="AW18" s="139">
        <f>IF('Working Volume Calculator'!$H$9="Square or Rectangular",(4*$A$4^2*AW17^3)-(3*$A$4*($D$4+$E$4)*AW17^2)+(3*$D$4*$E$4*AW17)-(3*$G$4),((PI()*AW17)/12)*($D$4^2+$D$4*($D$4-2*AW17*$A$4)+($D$4-2*AW17*$A$4)^2)-$G$4)</f>
        <v>2254.6911840000002</v>
      </c>
      <c r="AX18" s="139">
        <f>IF('Working Volume Calculator'!$H$9="Square or Rectangular",(4*$A$4^2*AX17^3)-(3*$A$4*($D$4+$E$4)*AX17^2)+(3*$D$4*$E$4*AX17)-(3*$G$4),((PI()*AX17)/12)*($D$4^2+$D$4*($D$4-2*AX17*$A$4)+($D$4-2*AX17*$A$4)^2)-$G$4)</f>
        <v>2263.3527980000003</v>
      </c>
      <c r="AY18" s="139">
        <f>IF('Working Volume Calculator'!$H$9="Square or Rectangular",(4*$A$4^2*AY17^3)-(3*$A$4*($D$4+$E$4)*AY17^2)+(3*$D$4*$E$4*AY17)-(3*$G$4),((PI()*AY17)/12)*($D$4^2+$D$4*($D$4-2*AY17*$A$4)+($D$4-2*AY17*$A$4)^2)-$G$4)</f>
        <v>2272</v>
      </c>
      <c r="AZ18" s="139">
        <f>IF('Working Volume Calculator'!$H$9="Square or Rectangular",(4*$A$4^2*AZ17^3)-(3*$A$4*($D$4+$E$4)*AZ17^2)+(3*$D$4*$E$4*AZ17)-(3*$G$4),((PI()*AZ17)/12)*($D$4^2+$D$4*($D$4-2*AZ17*$A$4)+($D$4-2*AZ17*$A$4)^2)-$G$4)</f>
        <v>2280.6328019999996</v>
      </c>
      <c r="BA18" s="139">
        <f>IF('Working Volume Calculator'!$H$9="Square or Rectangular",(4*$A$4^2*BA17^3)-(3*$A$4*($D$4+$E$4)*BA17^2)+(3*$D$4*$E$4*BA17)-(3*$G$4),((PI()*BA17)/12)*($D$4^2+$D$4*($D$4-2*BA17*$A$4)+($D$4-2*BA17*$A$4)^2)-$G$4)</f>
        <v>2289.2512160000001</v>
      </c>
      <c r="BB18" s="139">
        <f>IF('Working Volume Calculator'!$H$9="Square or Rectangular",(4*$A$4^2*BB17^3)-(3*$A$4*($D$4+$E$4)*BB17^2)+(3*$D$4*$E$4*BB17)-(3*$G$4),((PI()*BB17)/12)*($D$4^2+$D$4*($D$4-2*BB17*$A$4)+($D$4-2*BB17*$A$4)^2)-$G$4)</f>
        <v>2297.8552539999996</v>
      </c>
      <c r="BC18" s="139">
        <f>IF('Working Volume Calculator'!$H$9="Square or Rectangular",(4*$A$4^2*BC17^3)-(3*$A$4*($D$4+$E$4)*BC17^2)+(3*$D$4*$E$4*BC17)-(3*$G$4),((PI()*BC17)/12)*($D$4^2+$D$4*($D$4-2*BC17*$A$4)+($D$4-2*BC17*$A$4)^2)-$G$4)</f>
        <v>2306.4449279999999</v>
      </c>
      <c r="BD18" s="139">
        <f>IF('Working Volume Calculator'!$H$9="Square or Rectangular",(4*$A$4^2*BD17^3)-(3*$A$4*($D$4+$E$4)*BD17^2)+(3*$D$4*$E$4*BD17)-(3*$G$4),((PI()*BD17)/12)*($D$4^2+$D$4*($D$4-2*BD17*$A$4)+($D$4-2*BD17*$A$4)^2)-$G$4)</f>
        <v>2315.02025</v>
      </c>
      <c r="BE18" s="139">
        <f>IF('Working Volume Calculator'!$H$9="Square or Rectangular",(4*$A$4^2*BE17^3)-(3*$A$4*($D$4+$E$4)*BE17^2)+(3*$D$4*$E$4*BE17)-(3*$G$4),((PI()*BE17)/12)*($D$4^2+$D$4*($D$4-2*BE17*$A$4)+($D$4-2*BE17*$A$4)^2)-$G$4)</f>
        <v>2323.581232</v>
      </c>
      <c r="BF18" s="139">
        <f>IF('Working Volume Calculator'!$H$9="Square or Rectangular",(4*$A$4^2*BF17^3)-(3*$A$4*($D$4+$E$4)*BF17^2)+(3*$D$4*$E$4*BF17)-(3*$G$4),((PI()*BF17)/12)*($D$4^2+$D$4*($D$4-2*BF17*$A$4)+($D$4-2*BF17*$A$4)^2)-$G$4)</f>
        <v>2332.1278860000002</v>
      </c>
      <c r="BG18" s="139">
        <f>IF('Working Volume Calculator'!$H$9="Square or Rectangular",(4*$A$4^2*BG17^3)-(3*$A$4*($D$4+$E$4)*BG17^2)+(3*$D$4*$E$4*BG17)-(3*$G$4),((PI()*BG17)/12)*($D$4^2+$D$4*($D$4-2*BG17*$A$4)+($D$4-2*BG17*$A$4)^2)-$G$4)</f>
        <v>2340.6602240000002</v>
      </c>
      <c r="BH18" s="139">
        <f>IF('Working Volume Calculator'!$H$9="Square or Rectangular",(4*$A$4^2*BH17^3)-(3*$A$4*($D$4+$E$4)*BH17^2)+(3*$D$4*$E$4*BH17)-(3*$G$4),((PI()*BH17)/12)*($D$4^2+$D$4*($D$4-2*BH17*$A$4)+($D$4-2*BH17*$A$4)^2)-$G$4)</f>
        <v>2349.1782579999999</v>
      </c>
      <c r="BI18" s="139">
        <f>IF('Working Volume Calculator'!$H$9="Square or Rectangular",(4*$A$4^2*BI17^3)-(3*$A$4*($D$4+$E$4)*BI17^2)+(3*$D$4*$E$4*BI17)-(3*$G$4),((PI()*BI17)/12)*($D$4^2+$D$4*($D$4-2*BI17*$A$4)+($D$4-2*BI17*$A$4)^2)-$G$4)</f>
        <v>2357.6819999999998</v>
      </c>
      <c r="BJ18" s="139">
        <f>IF('Working Volume Calculator'!$H$9="Square or Rectangular",(4*$A$4^2*BJ17^3)-(3*$A$4*($D$4+$E$4)*BJ17^2)+(3*$D$4*$E$4*BJ17)-(3*$G$4),((PI()*BJ17)/12)*($D$4^2+$D$4*($D$4-2*BJ17*$A$4)+($D$4-2*BJ17*$A$4)^2)-$G$4)</f>
        <v>2366.1714620000002</v>
      </c>
      <c r="BK18" s="139">
        <f>IF('Working Volume Calculator'!$H$9="Square or Rectangular",(4*$A$4^2*BK17^3)-(3*$A$4*($D$4+$E$4)*BK17^2)+(3*$D$4*$E$4*BK17)-(3*$G$4),((PI()*BK17)/12)*($D$4^2+$D$4*($D$4-2*BK17*$A$4)+($D$4-2*BK17*$A$4)^2)-$G$4)</f>
        <v>2374.6466559999999</v>
      </c>
      <c r="BL18" s="139">
        <f>IF('Working Volume Calculator'!$H$9="Square or Rectangular",(4*$A$4^2*BL17^3)-(3*$A$4*($D$4+$E$4)*BL17^2)+(3*$D$4*$E$4*BL17)-(3*$G$4),((PI()*BL17)/12)*($D$4^2+$D$4*($D$4-2*BL17*$A$4)+($D$4-2*BL17*$A$4)^2)-$G$4)</f>
        <v>2383.1075940000001</v>
      </c>
      <c r="BM18" s="139">
        <f>IF('Working Volume Calculator'!$H$9="Square or Rectangular",(4*$A$4^2*BM17^3)-(3*$A$4*($D$4+$E$4)*BM17^2)+(3*$D$4*$E$4*BM17)-(3*$G$4),((PI()*BM17)/12)*($D$4^2+$D$4*($D$4-2*BM17*$A$4)+($D$4-2*BM17*$A$4)^2)-$G$4)</f>
        <v>2391.5542879999998</v>
      </c>
      <c r="BN18" s="139">
        <f>IF('Working Volume Calculator'!$H$9="Square or Rectangular",(4*$A$4^2*BN17^3)-(3*$A$4*($D$4+$E$4)*BN17^2)+(3*$D$4*$E$4*BN17)-(3*$G$4),((PI()*BN17)/12)*($D$4^2+$D$4*($D$4-2*BN17*$A$4)+($D$4-2*BN17*$A$4)^2)-$G$4)</f>
        <v>2399.98675</v>
      </c>
      <c r="BO18" s="139">
        <f>IF('Working Volume Calculator'!$H$9="Square or Rectangular",(4*$A$4^2*BO17^3)-(3*$A$4*($D$4+$E$4)*BO17^2)+(3*$D$4*$E$4*BO17)-(3*$G$4),((PI()*BO17)/12)*($D$4^2+$D$4*($D$4-2*BO17*$A$4)+($D$4-2*BO17*$A$4)^2)-$G$4)</f>
        <v>2408.4049919999998</v>
      </c>
      <c r="BP18" s="139">
        <f>IF('Working Volume Calculator'!$H$9="Square or Rectangular",(4*$A$4^2*BP17^3)-(3*$A$4*($D$4+$E$4)*BP17^2)+(3*$D$4*$E$4*BP17)-(3*$G$4),((PI()*BP17)/12)*($D$4^2+$D$4*($D$4-2*BP17*$A$4)+($D$4-2*BP17*$A$4)^2)-$G$4)</f>
        <v>2416.8090259999999</v>
      </c>
      <c r="BQ18" s="139">
        <f>IF('Working Volume Calculator'!$H$9="Square or Rectangular",(4*$A$4^2*BQ17^3)-(3*$A$4*($D$4+$E$4)*BQ17^2)+(3*$D$4*$E$4*BQ17)-(3*$G$4),((PI()*BQ17)/12)*($D$4^2+$D$4*($D$4-2*BQ17*$A$4)+($D$4-2*BQ17*$A$4)^2)-$G$4)</f>
        <v>2425.198864</v>
      </c>
      <c r="BR18" s="139">
        <f>IF('Working Volume Calculator'!$H$9="Square or Rectangular",(4*$A$4^2*BR17^3)-(3*$A$4*($D$4+$E$4)*BR17^2)+(3*$D$4*$E$4*BR17)-(3*$G$4),((PI()*BR17)/12)*($D$4^2+$D$4*($D$4-2*BR17*$A$4)+($D$4-2*BR17*$A$4)^2)-$G$4)</f>
        <v>2433.5745179999999</v>
      </c>
      <c r="BS18" s="139">
        <f>IF('Working Volume Calculator'!$H$9="Square or Rectangular",(4*$A$4^2*BS17^3)-(3*$A$4*($D$4+$E$4)*BS17^2)+(3*$D$4*$E$4*BS17)-(3*$G$4),((PI()*BS17)/12)*($D$4^2+$D$4*($D$4-2*BS17*$A$4)+($D$4-2*BS17*$A$4)^2)-$G$4)</f>
        <v>2441.9359999999997</v>
      </c>
      <c r="BT18" s="139">
        <f>IF('Working Volume Calculator'!$H$9="Square or Rectangular",(4*$A$4^2*BT17^3)-(3*$A$4*($D$4+$E$4)*BT17^2)+(3*$D$4*$E$4*BT17)-(3*$G$4),((PI()*BT17)/12)*($D$4^2+$D$4*($D$4-2*BT17*$A$4)+($D$4-2*BT17*$A$4)^2)-$G$4)</f>
        <v>2450.2833220000002</v>
      </c>
      <c r="BU18" s="139">
        <f>IF('Working Volume Calculator'!$H$9="Square or Rectangular",(4*$A$4^2*BU17^3)-(3*$A$4*($D$4+$E$4)*BU17^2)+(3*$D$4*$E$4*BU17)-(3*$G$4),((PI()*BU17)/12)*($D$4^2+$D$4*($D$4-2*BU17*$A$4)+($D$4-2*BU17*$A$4)^2)-$G$4)</f>
        <v>2458.6164960000001</v>
      </c>
      <c r="BV18" s="139">
        <f>IF('Working Volume Calculator'!$H$9="Square or Rectangular",(4*$A$4^2*BV17^3)-(3*$A$4*($D$4+$E$4)*BV17^2)+(3*$D$4*$E$4*BV17)-(3*$G$4),((PI()*BV17)/12)*($D$4^2+$D$4*($D$4-2*BV17*$A$4)+($D$4-2*BV17*$A$4)^2)-$G$4)</f>
        <v>2466.9355340000002</v>
      </c>
      <c r="BW18" s="139">
        <f>IF('Working Volume Calculator'!$H$9="Square or Rectangular",(4*$A$4^2*BW17^3)-(3*$A$4*($D$4+$E$4)*BW17^2)+(3*$D$4*$E$4*BW17)-(3*$G$4),((PI()*BW17)/12)*($D$4^2+$D$4*($D$4-2*BW17*$A$4)+($D$4-2*BW17*$A$4)^2)-$G$4)</f>
        <v>2475.2404479999996</v>
      </c>
      <c r="BX18" s="139">
        <f>IF('Working Volume Calculator'!$H$9="Square or Rectangular",(4*$A$4^2*BX17^3)-(3*$A$4*($D$4+$E$4)*BX17^2)+(3*$D$4*$E$4*BX17)-(3*$G$4),((PI()*BX17)/12)*($D$4^2+$D$4*($D$4-2*BX17*$A$4)+($D$4-2*BX17*$A$4)^2)-$G$4)</f>
        <v>2483.53125</v>
      </c>
      <c r="BY18" s="139">
        <f>IF('Working Volume Calculator'!$H$9="Square or Rectangular",(4*$A$4^2*BY17^3)-(3*$A$4*($D$4+$E$4)*BY17^2)+(3*$D$4*$E$4*BY17)-(3*$G$4),((PI()*BY17)/12)*($D$4^2+$D$4*($D$4-2*BY17*$A$4)+($D$4-2*BY17*$A$4)^2)-$G$4)</f>
        <v>2491.8079520000001</v>
      </c>
      <c r="BZ18" s="139">
        <f>IF('Working Volume Calculator'!$H$9="Square or Rectangular",(4*$A$4^2*BZ17^3)-(3*$A$4*($D$4+$E$4)*BZ17^2)+(3*$D$4*$E$4*BZ17)-(3*$G$4),((PI()*BZ17)/12)*($D$4^2+$D$4*($D$4-2*BZ17*$A$4)+($D$4-2*BZ17*$A$4)^2)-$G$4)</f>
        <v>2500.0705659999999</v>
      </c>
      <c r="CA18" s="139">
        <f>IF('Working Volume Calculator'!$H$9="Square or Rectangular",(4*$A$4^2*CA17^3)-(3*$A$4*($D$4+$E$4)*CA17^2)+(3*$D$4*$E$4*CA17)-(3*$G$4),((PI()*CA17)/12)*($D$4^2+$D$4*($D$4-2*CA17*$A$4)+($D$4-2*CA17*$A$4)^2)-$G$4)</f>
        <v>2508.3191040000002</v>
      </c>
      <c r="CB18" s="139">
        <f>IF('Working Volume Calculator'!$H$9="Square or Rectangular",(4*$A$4^2*CB17^3)-(3*$A$4*($D$4+$E$4)*CB17^2)+(3*$D$4*$E$4*CB17)-(3*$G$4),((PI()*CB17)/12)*($D$4^2+$D$4*($D$4-2*CB17*$A$4)+($D$4-2*CB17*$A$4)^2)-$G$4)</f>
        <v>2516.553578</v>
      </c>
      <c r="CC18" s="139">
        <f>IF('Working Volume Calculator'!$H$9="Square or Rectangular",(4*$A$4^2*CC17^3)-(3*$A$4*($D$4+$E$4)*CC17^2)+(3*$D$4*$E$4*CC17)-(3*$G$4),((PI()*CC17)/12)*($D$4^2+$D$4*($D$4-2*CC17*$A$4)+($D$4-2*CC17*$A$4)^2)-$G$4)</f>
        <v>2524.7740000000003</v>
      </c>
      <c r="CD18" s="139">
        <f>IF('Working Volume Calculator'!$H$9="Square or Rectangular",(4*$A$4^2*CD17^3)-(3*$A$4*($D$4+$E$4)*CD17^2)+(3*$D$4*$E$4*CD17)-(3*$G$4),((PI()*CD17)/12)*($D$4^2+$D$4*($D$4-2*CD17*$A$4)+($D$4-2*CD17*$A$4)^2)-$G$4)</f>
        <v>2532.9803819999997</v>
      </c>
      <c r="CE18" s="139">
        <f>IF('Working Volume Calculator'!$H$9="Square or Rectangular",(4*$A$4^2*CE17^3)-(3*$A$4*($D$4+$E$4)*CE17^2)+(3*$D$4*$E$4*CE17)-(3*$G$4),((PI()*CE17)/12)*($D$4^2+$D$4*($D$4-2*CE17*$A$4)+($D$4-2*CE17*$A$4)^2)-$G$4)</f>
        <v>2541.172736</v>
      </c>
      <c r="CF18" s="139">
        <f>IF('Working Volume Calculator'!$H$9="Square or Rectangular",(4*$A$4^2*CF17^3)-(3*$A$4*($D$4+$E$4)*CF17^2)+(3*$D$4*$E$4*CF17)-(3*$G$4),((PI()*CF17)/12)*($D$4^2+$D$4*($D$4-2*CF17*$A$4)+($D$4-2*CF17*$A$4)^2)-$G$4)</f>
        <v>2549.3510740000002</v>
      </c>
      <c r="CG18" s="139">
        <f>IF('Working Volume Calculator'!$H$9="Square or Rectangular",(4*$A$4^2*CG17^3)-(3*$A$4*($D$4+$E$4)*CG17^2)+(3*$D$4*$E$4*CG17)-(3*$G$4),((PI()*CG17)/12)*($D$4^2+$D$4*($D$4-2*CG17*$A$4)+($D$4-2*CG17*$A$4)^2)-$G$4)</f>
        <v>2557.5154080000002</v>
      </c>
      <c r="CH18" s="139">
        <f>IF('Working Volume Calculator'!$H$9="Square or Rectangular",(4*$A$4^2*CH17^3)-(3*$A$4*($D$4+$E$4)*CH17^2)+(3*$D$4*$E$4*CH17)-(3*$G$4),((PI()*CH17)/12)*($D$4^2+$D$4*($D$4-2*CH17*$A$4)+($D$4-2*CH17*$A$4)^2)-$G$4)</f>
        <v>2565.6657500000001</v>
      </c>
      <c r="CI18" s="139">
        <f>IF('Working Volume Calculator'!$H$9="Square or Rectangular",(4*$A$4^2*CI17^3)-(3*$A$4*($D$4+$E$4)*CI17^2)+(3*$D$4*$E$4*CI17)-(3*$G$4),((PI()*CI17)/12)*($D$4^2+$D$4*($D$4-2*CI17*$A$4)+($D$4-2*CI17*$A$4)^2)-$G$4)</f>
        <v>2573.8021120000003</v>
      </c>
      <c r="CJ18" s="139">
        <f>IF('Working Volume Calculator'!$H$9="Square or Rectangular",(4*$A$4^2*CJ17^3)-(3*$A$4*($D$4+$E$4)*CJ17^2)+(3*$D$4*$E$4*CJ17)-(3*$G$4),((PI()*CJ17)/12)*($D$4^2+$D$4*($D$4-2*CJ17*$A$4)+($D$4-2*CJ17*$A$4)^2)-$G$4)</f>
        <v>2581.9245059999998</v>
      </c>
      <c r="CK18" s="139">
        <f>IF('Working Volume Calculator'!$H$9="Square or Rectangular",(4*$A$4^2*CK17^3)-(3*$A$4*($D$4+$E$4)*CK17^2)+(3*$D$4*$E$4*CK17)-(3*$G$4),((PI()*CK17)/12)*($D$4^2+$D$4*($D$4-2*CK17*$A$4)+($D$4-2*CK17*$A$4)^2)-$G$4)</f>
        <v>2590.0329440000169</v>
      </c>
      <c r="CL18" s="139">
        <f>IF('Working Volume Calculator'!$H$9="Square or Rectangular",(4*$A$4^2*CL17^3)-(3*$A$4*($D$4+$E$4)*CL17^2)+(3*$D$4*$E$4*CL17)-(3*$G$4),((PI()*CL17)/12)*($D$4^2+$D$4*($D$4-2*CL17*$A$4)+($D$4-2*CL17*$A$4)^2)-$G$4)</f>
        <v>2598.127438</v>
      </c>
      <c r="CM18" s="139">
        <f>IF('Working Volume Calculator'!$H$9="Square or Rectangular",(4*$A$4^2*CM17^3)-(3*$A$4*($D$4+$E$4)*CM17^2)+(3*$D$4*$E$4*CM17)-(3*$G$4),((PI()*CM17)/12)*($D$4^2+$D$4*($D$4-2*CM17*$A$4)+($D$4-2*CM17*$A$4)^2)-$G$4)</f>
        <v>2606.2080000000165</v>
      </c>
      <c r="CN18" s="139">
        <f>IF('Working Volume Calculator'!$H$9="Square or Rectangular",(4*$A$4^2*CN17^3)-(3*$A$4*($D$4+$E$4)*CN17^2)+(3*$D$4*$E$4*CN17)-(3*$G$4),((PI()*CN17)/12)*($D$4^2+$D$4*($D$4-2*CN17*$A$4)+($D$4-2*CN17*$A$4)^2)-$G$4)</f>
        <v>2614.2746419999999</v>
      </c>
      <c r="CO18" s="139">
        <f>IF('Working Volume Calculator'!$H$9="Square or Rectangular",(4*$A$4^2*CO17^3)-(3*$A$4*($D$4+$E$4)*CO17^2)+(3*$D$4*$E$4*CO17)-(3*$G$4),((PI()*CO17)/12)*($D$4^2+$D$4*($D$4-2*CO17*$A$4)+($D$4-2*CO17*$A$4)^2)-$G$4)</f>
        <v>2622.3273760000166</v>
      </c>
      <c r="CP18" s="139">
        <f>IF('Working Volume Calculator'!$H$9="Square or Rectangular",(4*$A$4^2*CP17^3)-(3*$A$4*($D$4+$E$4)*CP17^2)+(3*$D$4*$E$4*CP17)-(3*$G$4),((PI()*CP17)/12)*($D$4^2+$D$4*($D$4-2*CP17*$A$4)+($D$4-2*CP17*$A$4)^2)-$G$4)</f>
        <v>2630.3662139999997</v>
      </c>
      <c r="CQ18" s="139">
        <f>IF('Working Volume Calculator'!$H$9="Square or Rectangular",(4*$A$4^2*CQ17^3)-(3*$A$4*($D$4+$E$4)*CQ17^2)+(3*$D$4*$E$4*CQ17)-(3*$G$4),((PI()*CQ17)/12)*($D$4^2+$D$4*($D$4-2*CQ17*$A$4)+($D$4-2*CQ17*$A$4)^2)-$G$4)</f>
        <v>2638.3911680000165</v>
      </c>
      <c r="CR18" s="139">
        <f>IF('Working Volume Calculator'!$H$9="Square or Rectangular",(4*$A$4^2*CR17^3)-(3*$A$4*($D$4+$E$4)*CR17^2)+(3*$D$4*$E$4*CR17)-(3*$G$4),((PI()*CR17)/12)*($D$4^2+$D$4*($D$4-2*CR17*$A$4)+($D$4-2*CR17*$A$4)^2)-$G$4)</f>
        <v>2646.4022500000001</v>
      </c>
      <c r="CS18" s="139">
        <f>IF('Working Volume Calculator'!$H$9="Square or Rectangular",(4*$A$4^2*CS17^3)-(3*$A$4*($D$4+$E$4)*CS17^2)+(3*$D$4*$E$4*CS17)-(3*$G$4),((PI()*CS17)/12)*($D$4^2+$D$4*($D$4-2*CS17*$A$4)+($D$4-2*CS17*$A$4)^2)-$G$4)</f>
        <v>2654.3994720000164</v>
      </c>
      <c r="CT18" s="139">
        <f>IF('Working Volume Calculator'!$H$9="Square or Rectangular",(4*$A$4^2*CT17^3)-(3*$A$4*($D$4+$E$4)*CT17^2)+(3*$D$4*$E$4*CT17)-(3*$G$4),((PI()*CT17)/12)*($D$4^2+$D$4*($D$4-2*CT17*$A$4)+($D$4-2*CT17*$A$4)^2)-$G$4)</f>
        <v>2662.3828460000163</v>
      </c>
      <c r="CU18" s="139">
        <f>IF('Working Volume Calculator'!$H$9="Square or Rectangular",(4*$A$4^2*CU17^3)-(3*$A$4*($D$4+$E$4)*CU17^2)+(3*$D$4*$E$4*CU17)-(3*$G$4),((PI()*CU17)/12)*($D$4^2+$D$4*($D$4-2*CU17*$A$4)+($D$4-2*CU17*$A$4)^2)-$G$4)</f>
        <v>2670.3523840000162</v>
      </c>
      <c r="CV18" s="139">
        <f>IF('Working Volume Calculator'!$H$9="Square or Rectangular",(4*$A$4^2*CV17^3)-(3*$A$4*($D$4+$E$4)*CV17^2)+(3*$D$4*$E$4*CV17)-(3*$G$4),((PI()*CV17)/12)*($D$4^2+$D$4*($D$4-2*CV17*$A$4)+($D$4-2*CV17*$A$4)^2)-$G$4)</f>
        <v>2678.3080980000159</v>
      </c>
      <c r="CW18" s="139">
        <f>IF('Working Volume Calculator'!$H$9="Square or Rectangular",(4*$A$4^2*CW17^3)-(3*$A$4*($D$4+$E$4)*CW17^2)+(3*$D$4*$E$4*CW17)-(3*$G$4),((PI()*CW17)/12)*($D$4^2+$D$4*($D$4-2*CW17*$A$4)+($D$4-2*CW17*$A$4)^2)-$G$4)</f>
        <v>2686.2500000000159</v>
      </c>
      <c r="CX18" s="139">
        <f>IF('Working Volume Calculator'!$H$9="Square or Rectangular",(4*$A$4^2*CX17^3)-(3*$A$4*($D$4+$E$4)*CX17^2)+(3*$D$4*$E$4*CX17)-(3*$G$4),((PI()*CX17)/12)*($D$4^2+$D$4*($D$4-2*CX17*$A$4)+($D$4-2*CX17*$A$4)^2)-$G$4)</f>
        <v>2694.1781020000162</v>
      </c>
      <c r="CY18" s="139">
        <f>IF('Working Volume Calculator'!$H$9="Square or Rectangular",(4*$A$4^2*CY17^3)-(3*$A$4*($D$4+$E$4)*CY17^2)+(3*$D$4*$E$4*CY17)-(3*$G$4),((PI()*CY17)/12)*($D$4^2+$D$4*($D$4-2*CY17*$A$4)+($D$4-2*CY17*$A$4)^2)-$G$4)</f>
        <v>2702.0924160000159</v>
      </c>
      <c r="CZ18" s="139">
        <f>IF('Working Volume Calculator'!$H$9="Square or Rectangular",(4*$A$4^2*CZ17^3)-(3*$A$4*($D$4+$E$4)*CZ17^2)+(3*$D$4*$E$4*CZ17)-(3*$G$4),((PI()*CZ17)/12)*($D$4^2+$D$4*($D$4-2*CZ17*$A$4)+($D$4-2*CZ17*$A$4)^2)-$G$4)</f>
        <v>2709.9929540000153</v>
      </c>
      <c r="DA18" s="139">
        <f>IF('Working Volume Calculator'!$H$9="Square or Rectangular",(4*$A$4^2*DA17^3)-(3*$A$4*($D$4+$E$4)*DA17^2)+(3*$D$4*$E$4*DA17)-(3*$G$4),((PI()*DA17)/12)*($D$4^2+$D$4*($D$4-2*DA17*$A$4)+($D$4-2*DA17*$A$4)^2)-$G$4)</f>
        <v>2717.8797280000163</v>
      </c>
      <c r="DB18" s="139">
        <f>IF('Working Volume Calculator'!$H$9="Square or Rectangular",(4*$A$4^2*DB17^3)-(3*$A$4*($D$4+$E$4)*DB17^2)+(3*$D$4*$E$4*DB17)-(3*$G$4),((PI()*DB17)/12)*($D$4^2+$D$4*($D$4-2*DB17*$A$4)+($D$4-2*DB17*$A$4)^2)-$G$4)</f>
        <v>2725.7527500000151</v>
      </c>
      <c r="DC18" s="139">
        <f>IF('Working Volume Calculator'!$H$9="Square or Rectangular",(4*$A$4^2*DC17^3)-(3*$A$4*($D$4+$E$4)*DC17^2)+(3*$D$4*$E$4*DC17)-(3*$G$4),((PI()*DC17)/12)*($D$4^2+$D$4*($D$4-2*DC17*$A$4)+($D$4-2*DC17*$A$4)^2)-$G$4)</f>
        <v>2733.6120320000164</v>
      </c>
      <c r="DD18" s="139">
        <f>IF('Working Volume Calculator'!$H$9="Square or Rectangular",(4*$A$4^2*DD17^3)-(3*$A$4*($D$4+$E$4)*DD17^2)+(3*$D$4*$E$4*DD17)-(3*$G$4),((PI()*DD17)/12)*($D$4^2+$D$4*($D$4-2*DD17*$A$4)+($D$4-2*DD17*$A$4)^2)-$G$4)</f>
        <v>2741.457586000015</v>
      </c>
      <c r="DE18" s="139">
        <f>IF('Working Volume Calculator'!$H$9="Square or Rectangular",(4*$A$4^2*DE17^3)-(3*$A$4*($D$4+$E$4)*DE17^2)+(3*$D$4*$E$4*DE17)-(3*$G$4),((PI()*DE17)/12)*($D$4^2+$D$4*($D$4-2*DE17*$A$4)+($D$4-2*DE17*$A$4)^2)-$G$4)</f>
        <v>2749.289424000016</v>
      </c>
      <c r="DF18" s="139">
        <f>IF('Working Volume Calculator'!$H$9="Square or Rectangular",(4*$A$4^2*DF17^3)-(3*$A$4*($D$4+$E$4)*DF17^2)+(3*$D$4*$E$4*DF17)-(3*$G$4),((PI()*DF17)/12)*($D$4^2+$D$4*($D$4-2*DF17*$A$4)+($D$4-2*DF17*$A$4)^2)-$G$4)</f>
        <v>2757.1075580000152</v>
      </c>
      <c r="DG18" s="139">
        <f>IF('Working Volume Calculator'!$H$9="Square or Rectangular",(4*$A$4^2*DG17^3)-(3*$A$4*($D$4+$E$4)*DG17^2)+(3*$D$4*$E$4*DG17)-(3*$G$4),((PI()*DG17)/12)*($D$4^2+$D$4*($D$4-2*DG17*$A$4)+($D$4-2*DG17*$A$4)^2)-$G$4)</f>
        <v>2764.9120000000157</v>
      </c>
      <c r="DH18" s="139">
        <f>IF('Working Volume Calculator'!$H$9="Square or Rectangular",(4*$A$4^2*DH17^3)-(3*$A$4*($D$4+$E$4)*DH17^2)+(3*$D$4*$E$4*DH17)-(3*$G$4),((PI()*DH17)/12)*($D$4^2+$D$4*($D$4-2*DH17*$A$4)+($D$4-2*DH17*$A$4)^2)-$G$4)</f>
        <v>2772.7027620000154</v>
      </c>
      <c r="DI18" s="139">
        <f>IF('Working Volume Calculator'!$H$9="Square or Rectangular",(4*$A$4^2*DI17^3)-(3*$A$4*($D$4+$E$4)*DI17^2)+(3*$D$4*$E$4*DI17)-(3*$G$4),((PI()*DI17)/12)*($D$4^2+$D$4*($D$4-2*DI17*$A$4)+($D$4-2*DI17*$A$4)^2)-$G$4)</f>
        <v>2780.4798560000154</v>
      </c>
      <c r="DJ18" s="139">
        <f>IF('Working Volume Calculator'!$H$9="Square or Rectangular",(4*$A$4^2*DJ17^3)-(3*$A$4*($D$4+$E$4)*DJ17^2)+(3*$D$4*$E$4*DJ17)-(3*$G$4),((PI()*DJ17)/12)*($D$4^2+$D$4*($D$4-2*DJ17*$A$4)+($D$4-2*DJ17*$A$4)^2)-$G$4)</f>
        <v>2788.2432940000158</v>
      </c>
      <c r="DK18" s="139">
        <f>IF('Working Volume Calculator'!$H$9="Square or Rectangular",(4*$A$4^2*DK17^3)-(3*$A$4*($D$4+$E$4)*DK17^2)+(3*$D$4*$E$4*DK17)-(3*$G$4),((PI()*DK17)/12)*($D$4^2+$D$4*($D$4-2*DK17*$A$4)+($D$4-2*DK17*$A$4)^2)-$G$4)</f>
        <v>2795.9930880000156</v>
      </c>
      <c r="DL18" s="139">
        <f>IF('Working Volume Calculator'!$H$9="Square or Rectangular",(4*$A$4^2*DL17^3)-(3*$A$4*($D$4+$E$4)*DL17^2)+(3*$D$4*$E$4*DL17)-(3*$G$4),((PI()*DL17)/12)*($D$4^2+$D$4*($D$4-2*DL17*$A$4)+($D$4-2*DL17*$A$4)^2)-$G$4)</f>
        <v>2803.7292500000158</v>
      </c>
      <c r="DM18" s="139">
        <f>IF('Working Volume Calculator'!$H$9="Square or Rectangular",(4*$A$4^2*DM17^3)-(3*$A$4*($D$4+$E$4)*DM17^2)+(3*$D$4*$E$4*DM17)-(3*$G$4),((PI()*DM17)/12)*($D$4^2+$D$4*($D$4-2*DM17*$A$4)+($D$4-2*DM17*$A$4)^2)-$G$4)</f>
        <v>2811.4517920000158</v>
      </c>
      <c r="DN18" s="139">
        <f>IF('Working Volume Calculator'!$H$9="Square or Rectangular",(4*$A$4^2*DN17^3)-(3*$A$4*($D$4+$E$4)*DN17^2)+(3*$D$4*$E$4*DN17)-(3*$G$4),((PI()*DN17)/12)*($D$4^2+$D$4*($D$4-2*DN17*$A$4)+($D$4-2*DN17*$A$4)^2)-$G$4)</f>
        <v>2819.160726000016</v>
      </c>
      <c r="DO18" s="139">
        <f>IF('Working Volume Calculator'!$H$9="Square or Rectangular",(4*$A$4^2*DO17^3)-(3*$A$4*($D$4+$E$4)*DO17^2)+(3*$D$4*$E$4*DO17)-(3*$G$4),((PI()*DO17)/12)*($D$4^2+$D$4*($D$4-2*DO17*$A$4)+($D$4-2*DO17*$A$4)^2)-$G$4)</f>
        <v>2826.856064000016</v>
      </c>
      <c r="DP18" s="139">
        <f>IF('Working Volume Calculator'!$H$9="Square or Rectangular",(4*$A$4^2*DP17^3)-(3*$A$4*($D$4+$E$4)*DP17^2)+(3*$D$4*$E$4*DP17)-(3*$G$4),((PI()*DP17)/12)*($D$4^2+$D$4*($D$4-2*DP17*$A$4)+($D$4-2*DP17*$A$4)^2)-$G$4)</f>
        <v>2834.5378180000157</v>
      </c>
      <c r="DQ18" s="139">
        <f>IF('Working Volume Calculator'!$H$9="Square or Rectangular",(4*$A$4^2*DQ17^3)-(3*$A$4*($D$4+$E$4)*DQ17^2)+(3*$D$4*$E$4*DQ17)-(3*$G$4),((PI()*DQ17)/12)*($D$4^2+$D$4*($D$4-2*DQ17*$A$4)+($D$4-2*DQ17*$A$4)^2)-$G$4)</f>
        <v>2842.2060000000156</v>
      </c>
      <c r="DR18" s="139">
        <f>IF('Working Volume Calculator'!$H$9="Square or Rectangular",(4*$A$4^2*DR17^3)-(3*$A$4*($D$4+$E$4)*DR17^2)+(3*$D$4*$E$4*DR17)-(3*$G$4),((PI()*DR17)/12)*($D$4^2+$D$4*($D$4-2*DR17*$A$4)+($D$4-2*DR17*$A$4)^2)-$G$4)</f>
        <v>2849.8606220000156</v>
      </c>
      <c r="DS18" s="139">
        <f>IF('Working Volume Calculator'!$H$9="Square or Rectangular",(4*$A$4^2*DS17^3)-(3*$A$4*($D$4+$E$4)*DS17^2)+(3*$D$4*$E$4*DS17)-(3*$G$4),((PI()*DS17)/12)*($D$4^2+$D$4*($D$4-2*DS17*$A$4)+($D$4-2*DS17*$A$4)^2)-$G$4)</f>
        <v>2857.5016960000157</v>
      </c>
      <c r="DT18" s="139">
        <f>IF('Working Volume Calculator'!$H$9="Square or Rectangular",(4*$A$4^2*DT17^3)-(3*$A$4*($D$4+$E$4)*DT17^2)+(3*$D$4*$E$4*DT17)-(3*$G$4),((PI()*DT17)/12)*($D$4^2+$D$4*($D$4-2*DT17*$A$4)+($D$4-2*DT17*$A$4)^2)-$G$4)</f>
        <v>2865.1292340000155</v>
      </c>
      <c r="DU18" s="139">
        <f>IF('Working Volume Calculator'!$H$9="Square or Rectangular",(4*$A$4^2*DU17^3)-(3*$A$4*($D$4+$E$4)*DU17^2)+(3*$D$4*$E$4*DU17)-(3*$G$4),((PI()*DU17)/12)*($D$4^2+$D$4*($D$4-2*DU17*$A$4)+($D$4-2*DU17*$A$4)^2)-$G$4)</f>
        <v>2872.7432480000152</v>
      </c>
      <c r="DV18" s="139">
        <f>IF('Working Volume Calculator'!$H$9="Square or Rectangular",(4*$A$4^2*DV17^3)-(3*$A$4*($D$4+$E$4)*DV17^2)+(3*$D$4*$E$4*DV17)-(3*$G$4),((PI()*DV17)/12)*($D$4^2+$D$4*($D$4-2*DV17*$A$4)+($D$4-2*DV17*$A$4)^2)-$G$4)</f>
        <v>2880.3437500000155</v>
      </c>
      <c r="DW18" s="139">
        <f>IF('Working Volume Calculator'!$H$9="Square or Rectangular",(4*$A$4^2*DW17^3)-(3*$A$4*($D$4+$E$4)*DW17^2)+(3*$D$4*$E$4*DW17)-(3*$G$4),((PI()*DW17)/12)*($D$4^2+$D$4*($D$4-2*DW17*$A$4)+($D$4-2*DW17*$A$4)^2)-$G$4)</f>
        <v>2887.9307520000157</v>
      </c>
      <c r="DX18" s="139">
        <f>IF('Working Volume Calculator'!$H$9="Square or Rectangular",(4*$A$4^2*DX17^3)-(3*$A$4*($D$4+$E$4)*DX17^2)+(3*$D$4*$E$4*DX17)-(3*$G$4),((PI()*DX17)/12)*($D$4^2+$D$4*($D$4-2*DX17*$A$4)+($D$4-2*DX17*$A$4)^2)-$G$4)</f>
        <v>2895.5042660000154</v>
      </c>
      <c r="DY18" s="139">
        <f>IF('Working Volume Calculator'!$H$9="Square or Rectangular",(4*$A$4^2*DY17^3)-(3*$A$4*($D$4+$E$4)*DY17^2)+(3*$D$4*$E$4*DY17)-(3*$G$4),((PI()*DY17)/12)*($D$4^2+$D$4*($D$4-2*DY17*$A$4)+($D$4-2*DY17*$A$4)^2)-$G$4)</f>
        <v>2903.0643040000145</v>
      </c>
      <c r="DZ18" s="139">
        <f>IF('Working Volume Calculator'!$H$9="Square or Rectangular",(4*$A$4^2*DZ17^3)-(3*$A$4*($D$4+$E$4)*DZ17^2)+(3*$D$4*$E$4*DZ17)-(3*$G$4),((PI()*DZ17)/12)*($D$4^2+$D$4*($D$4-2*DZ17*$A$4)+($D$4-2*DZ17*$A$4)^2)-$G$4)</f>
        <v>2910.6108780000154</v>
      </c>
      <c r="EA18" s="139">
        <f>IF('Working Volume Calculator'!$H$9="Square or Rectangular",(4*$A$4^2*EA17^3)-(3*$A$4*($D$4+$E$4)*EA17^2)+(3*$D$4*$E$4*EA17)-(3*$G$4),((PI()*EA17)/12)*($D$4^2+$D$4*($D$4-2*EA17*$A$4)+($D$4-2*EA17*$A$4)^2)-$G$4)</f>
        <v>2918.1440000000148</v>
      </c>
      <c r="EB18" s="139">
        <f>IF('Working Volume Calculator'!$H$9="Square or Rectangular",(4*$A$4^2*EB17^3)-(3*$A$4*($D$4+$E$4)*EB17^2)+(3*$D$4*$E$4*EB17)-(3*$G$4),((PI()*EB17)/12)*($D$4^2+$D$4*($D$4-2*EB17*$A$4)+($D$4-2*EB17*$A$4)^2)-$G$4)</f>
        <v>2925.6636820000153</v>
      </c>
      <c r="EC18" s="139">
        <f>IF('Working Volume Calculator'!$H$9="Square or Rectangular",(4*$A$4^2*EC17^3)-(3*$A$4*($D$4+$E$4)*EC17^2)+(3*$D$4*$E$4*EC17)-(3*$G$4),((PI()*EC17)/12)*($D$4^2+$D$4*($D$4-2*EC17*$A$4)+($D$4-2*EC17*$A$4)^2)-$G$4)</f>
        <v>2933.1699360000148</v>
      </c>
      <c r="ED18" s="139">
        <f>IF('Working Volume Calculator'!$H$9="Square or Rectangular",(4*$A$4^2*ED17^3)-(3*$A$4*($D$4+$E$4)*ED17^2)+(3*$D$4*$E$4*ED17)-(3*$G$4),((PI()*ED17)/12)*($D$4^2+$D$4*($D$4-2*ED17*$A$4)+($D$4-2*ED17*$A$4)^2)-$G$4)</f>
        <v>2940.6627740000149</v>
      </c>
      <c r="EE18" s="139">
        <f>IF('Working Volume Calculator'!$H$9="Square or Rectangular",(4*$A$4^2*EE17^3)-(3*$A$4*($D$4+$E$4)*EE17^2)+(3*$D$4*$E$4*EE17)-(3*$G$4),((PI()*EE17)/12)*($D$4^2+$D$4*($D$4-2*EE17*$A$4)+($D$4-2*EE17*$A$4)^2)-$G$4)</f>
        <v>2948.1422080000148</v>
      </c>
      <c r="EF18" s="139">
        <f>IF('Working Volume Calculator'!$H$9="Square or Rectangular",(4*$A$4^2*EF17^3)-(3*$A$4*($D$4+$E$4)*EF17^2)+(3*$D$4*$E$4*EF17)-(3*$G$4),((PI()*EF17)/12)*($D$4^2+$D$4*($D$4-2*EF17*$A$4)+($D$4-2*EF17*$A$4)^2)-$G$4)</f>
        <v>2955.6082500000148</v>
      </c>
      <c r="EG18" s="139">
        <f>IF('Working Volume Calculator'!$H$9="Square or Rectangular",(4*$A$4^2*EG17^3)-(3*$A$4*($D$4+$E$4)*EG17^2)+(3*$D$4*$E$4*EG17)-(3*$G$4),((PI()*EG17)/12)*($D$4^2+$D$4*($D$4-2*EG17*$A$4)+($D$4-2*EG17*$A$4)^2)-$G$4)</f>
        <v>2963.0609120000145</v>
      </c>
      <c r="EH18" s="139">
        <f>IF('Working Volume Calculator'!$H$9="Square or Rectangular",(4*$A$4^2*EH17^3)-(3*$A$4*($D$4+$E$4)*EH17^2)+(3*$D$4*$E$4*EH17)-(3*$G$4),((PI()*EH17)/12)*($D$4^2+$D$4*($D$4-2*EH17*$A$4)+($D$4-2*EH17*$A$4)^2)-$G$4)</f>
        <v>2970.5002060000152</v>
      </c>
      <c r="EI18" s="139">
        <f>IF('Working Volume Calculator'!$H$9="Square or Rectangular",(4*$A$4^2*EI17^3)-(3*$A$4*($D$4+$E$4)*EI17^2)+(3*$D$4*$E$4*EI17)-(3*$G$4),((PI()*EI17)/12)*($D$4^2+$D$4*($D$4-2*EI17*$A$4)+($D$4-2*EI17*$A$4)^2)-$G$4)</f>
        <v>2977.9261440000155</v>
      </c>
      <c r="EJ18" s="139">
        <f>IF('Working Volume Calculator'!$H$9="Square or Rectangular",(4*$A$4^2*EJ17^3)-(3*$A$4*($D$4+$E$4)*EJ17^2)+(3*$D$4*$E$4*EJ17)-(3*$G$4),((PI()*EJ17)/12)*($D$4^2+$D$4*($D$4-2*EJ17*$A$4)+($D$4-2*EJ17*$A$4)^2)-$G$4)</f>
        <v>2985.3387380000149</v>
      </c>
      <c r="EK18" s="139">
        <f>IF('Working Volume Calculator'!$H$9="Square or Rectangular",(4*$A$4^2*EK17^3)-(3*$A$4*($D$4+$E$4)*EK17^2)+(3*$D$4*$E$4*EK17)-(3*$G$4),((PI()*EK17)/12)*($D$4^2+$D$4*($D$4-2*EK17*$A$4)+($D$4-2*EK17*$A$4)^2)-$G$4)</f>
        <v>2992.7380000000148</v>
      </c>
      <c r="EL18" s="139">
        <f>IF('Working Volume Calculator'!$H$9="Square or Rectangular",(4*$A$4^2*EL17^3)-(3*$A$4*($D$4+$E$4)*EL17^2)+(3*$D$4*$E$4*EL17)-(3*$G$4),((PI()*EL17)/12)*($D$4^2+$D$4*($D$4-2*EL17*$A$4)+($D$4-2*EL17*$A$4)^2)-$G$4)</f>
        <v>3000.1239420000147</v>
      </c>
      <c r="EM18" s="139">
        <f>IF('Working Volume Calculator'!$H$9="Square or Rectangular",(4*$A$4^2*EM17^3)-(3*$A$4*($D$4+$E$4)*EM17^2)+(3*$D$4*$E$4*EM17)-(3*$G$4),((PI()*EM17)/12)*($D$4^2+$D$4*($D$4-2*EM17*$A$4)+($D$4-2*EM17*$A$4)^2)-$G$4)</f>
        <v>3007.496576000015</v>
      </c>
      <c r="EN18" s="139">
        <f>IF('Working Volume Calculator'!$H$9="Square or Rectangular",(4*$A$4^2*EN17^3)-(3*$A$4*($D$4+$E$4)*EN17^2)+(3*$D$4*$E$4*EN17)-(3*$G$4),((PI()*EN17)/12)*($D$4^2+$D$4*($D$4-2*EN17*$A$4)+($D$4-2*EN17*$A$4)^2)-$G$4)</f>
        <v>3014.8559140000152</v>
      </c>
      <c r="EO18" s="139">
        <f>IF('Working Volume Calculator'!$H$9="Square or Rectangular",(4*$A$4^2*EO17^3)-(3*$A$4*($D$4+$E$4)*EO17^2)+(3*$D$4*$E$4*EO17)-(3*$G$4),((PI()*EO17)/12)*($D$4^2+$D$4*($D$4-2*EO17*$A$4)+($D$4-2*EO17*$A$4)^2)-$G$4)</f>
        <v>3022.2019680000149</v>
      </c>
      <c r="EP18" s="139">
        <f>IF('Working Volume Calculator'!$H$9="Square or Rectangular",(4*$A$4^2*EP17^3)-(3*$A$4*($D$4+$E$4)*EP17^2)+(3*$D$4*$E$4*EP17)-(3*$G$4),((PI()*EP17)/12)*($D$4^2+$D$4*($D$4-2*EP17*$A$4)+($D$4-2*EP17*$A$4)^2)-$G$4)</f>
        <v>3029.5347500000153</v>
      </c>
      <c r="EQ18" s="139">
        <f>IF('Working Volume Calculator'!$H$9="Square or Rectangular",(4*$A$4^2*EQ17^3)-(3*$A$4*($D$4+$E$4)*EQ17^2)+(3*$D$4*$E$4*EQ17)-(3*$G$4),((PI()*EQ17)/12)*($D$4^2+$D$4*($D$4-2*EQ17*$A$4)+($D$4-2*EQ17*$A$4)^2)-$G$4)</f>
        <v>3036.854272000015</v>
      </c>
      <c r="ER18" s="139">
        <f>IF('Working Volume Calculator'!$H$9="Square or Rectangular",(4*$A$4^2*ER17^3)-(3*$A$4*($D$4+$E$4)*ER17^2)+(3*$D$4*$E$4*ER17)-(3*$G$4),((PI()*ER17)/12)*($D$4^2+$D$4*($D$4-2*ER17*$A$4)+($D$4-2*ER17*$A$4)^2)-$G$4)</f>
        <v>3044.1605460000146</v>
      </c>
      <c r="ES18" s="139">
        <f>IF('Working Volume Calculator'!$H$9="Square or Rectangular",(4*$A$4^2*ES17^3)-(3*$A$4*($D$4+$E$4)*ES17^2)+(3*$D$4*$E$4*ES17)-(3*$G$4),((PI()*ES17)/12)*($D$4^2+$D$4*($D$4-2*ES17*$A$4)+($D$4-2*ES17*$A$4)^2)-$G$4)</f>
        <v>3051.4535840000149</v>
      </c>
      <c r="ET18" s="139">
        <f>IF('Working Volume Calculator'!$H$9="Square or Rectangular",(4*$A$4^2*ET17^3)-(3*$A$4*($D$4+$E$4)*ET17^2)+(3*$D$4*$E$4*ET17)-(3*$G$4),((PI()*ET17)/12)*($D$4^2+$D$4*($D$4-2*ET17*$A$4)+($D$4-2*ET17*$A$4)^2)-$G$4)</f>
        <v>3058.7333980000149</v>
      </c>
      <c r="EU18" s="139">
        <f>IF('Working Volume Calculator'!$H$9="Square or Rectangular",(4*$A$4^2*EU17^3)-(3*$A$4*($D$4+$E$4)*EU17^2)+(3*$D$4*$E$4*EU17)-(3*$G$4),((PI()*EU17)/12)*($D$4^2+$D$4*($D$4-2*EU17*$A$4)+($D$4-2*EU17*$A$4)^2)-$G$4)</f>
        <v>3066.0000000000146</v>
      </c>
      <c r="EV18" s="139">
        <f>IF('Working Volume Calculator'!$H$9="Square or Rectangular",(4*$A$4^2*EV17^3)-(3*$A$4*($D$4+$E$4)*EV17^2)+(3*$D$4*$E$4*EV17)-(3*$G$4),((PI()*EV17)/12)*($D$4^2+$D$4*($D$4-2*EV17*$A$4)+($D$4-2*EV17*$A$4)^2)-$G$4)</f>
        <v>3073.2534020000148</v>
      </c>
      <c r="EW18" s="139">
        <f>IF('Working Volume Calculator'!$H$9="Square or Rectangular",(4*$A$4^2*EW17^3)-(3*$A$4*($D$4+$E$4)*EW17^2)+(3*$D$4*$E$4*EW17)-(3*$G$4),((PI()*EW17)/12)*($D$4^2+$D$4*($D$4-2*EW17*$A$4)+($D$4-2*EW17*$A$4)^2)-$G$4)</f>
        <v>3080.4936160000152</v>
      </c>
      <c r="EX18" s="139">
        <f>IF('Working Volume Calculator'!$H$9="Square or Rectangular",(4*$A$4^2*EX17^3)-(3*$A$4*($D$4+$E$4)*EX17^2)+(3*$D$4*$E$4*EX17)-(3*$G$4),((PI()*EX17)/12)*($D$4^2+$D$4*($D$4-2*EX17*$A$4)+($D$4-2*EX17*$A$4)^2)-$G$4)</f>
        <v>3087.7206540000134</v>
      </c>
      <c r="EY18" s="139">
        <f>IF('Working Volume Calculator'!$H$9="Square or Rectangular",(4*$A$4^2*EY17^3)-(3*$A$4*($D$4+$E$4)*EY17^2)+(3*$D$4*$E$4*EY17)-(3*$G$4),((PI()*EY17)/12)*($D$4^2+$D$4*($D$4-2*EY17*$A$4)+($D$4-2*EY17*$A$4)^2)-$G$4)</f>
        <v>3094.9345280000143</v>
      </c>
      <c r="EZ18" s="139">
        <f>IF('Working Volume Calculator'!$H$9="Square or Rectangular",(4*$A$4^2*EZ17^3)-(3*$A$4*($D$4+$E$4)*EZ17^2)+(3*$D$4*$E$4*EZ17)-(3*$G$4),((PI()*EZ17)/12)*($D$4^2+$D$4*($D$4-2*EZ17*$A$4)+($D$4-2*EZ17*$A$4)^2)-$G$4)</f>
        <v>3102.1352500000148</v>
      </c>
      <c r="FA18" s="139">
        <f>IF('Working Volume Calculator'!$H$9="Square or Rectangular",(4*$A$4^2*FA17^3)-(3*$A$4*($D$4+$E$4)*FA17^2)+(3*$D$4*$E$4*FA17)-(3*$G$4),((PI()*FA17)/12)*($D$4^2+$D$4*($D$4-2*FA17*$A$4)+($D$4-2*FA17*$A$4)^2)-$G$4)</f>
        <v>3109.3228320000144</v>
      </c>
      <c r="FB18" s="139">
        <f>IF('Working Volume Calculator'!$H$9="Square or Rectangular",(4*$A$4^2*FB17^3)-(3*$A$4*($D$4+$E$4)*FB17^2)+(3*$D$4*$E$4*FB17)-(3*$G$4),((PI()*FB17)/12)*($D$4^2+$D$4*($D$4-2*FB17*$A$4)+($D$4-2*FB17*$A$4)^2)-$G$4)</f>
        <v>3116.4972860000144</v>
      </c>
      <c r="FC18" s="139">
        <f>IF('Working Volume Calculator'!$H$9="Square or Rectangular",(4*$A$4^2*FC17^3)-(3*$A$4*($D$4+$E$4)*FC17^2)+(3*$D$4*$E$4*FC17)-(3*$G$4),((PI()*FC17)/12)*($D$4^2+$D$4*($D$4-2*FC17*$A$4)+($D$4-2*FC17*$A$4)^2)-$G$4)</f>
        <v>3123.6586240000142</v>
      </c>
      <c r="FD18" s="139">
        <f>IF('Working Volume Calculator'!$H$9="Square or Rectangular",(4*$A$4^2*FD17^3)-(3*$A$4*($D$4+$E$4)*FD17^2)+(3*$D$4*$E$4*FD17)-(3*$G$4),((PI()*FD17)/12)*($D$4^2+$D$4*($D$4-2*FD17*$A$4)+($D$4-2*FD17*$A$4)^2)-$G$4)</f>
        <v>3130.8068580000145</v>
      </c>
      <c r="FE18" s="139">
        <f>IF('Working Volume Calculator'!$H$9="Square or Rectangular",(4*$A$4^2*FE17^3)-(3*$A$4*($D$4+$E$4)*FE17^2)+(3*$D$4*$E$4*FE17)-(3*$G$4),((PI()*FE17)/12)*($D$4^2+$D$4*($D$4-2*FE17*$A$4)+($D$4-2*FE17*$A$4)^2)-$G$4)</f>
        <v>3137.9420000000146</v>
      </c>
      <c r="FF18" s="139">
        <f>IF('Working Volume Calculator'!$H$9="Square or Rectangular",(4*$A$4^2*FF17^3)-(3*$A$4*($D$4+$E$4)*FF17^2)+(3*$D$4*$E$4*FF17)-(3*$G$4),((PI()*FF17)/12)*($D$4^2+$D$4*($D$4-2*FF17*$A$4)+($D$4-2*FF17*$A$4)^2)-$G$4)</f>
        <v>3145.064062000014</v>
      </c>
      <c r="FG18" s="139">
        <f>IF('Working Volume Calculator'!$H$9="Square or Rectangular",(4*$A$4^2*FG17^3)-(3*$A$4*($D$4+$E$4)*FG17^2)+(3*$D$4*$E$4*FG17)-(3*$G$4),((PI()*FG17)/12)*($D$4^2+$D$4*($D$4-2*FG17*$A$4)+($D$4-2*FG17*$A$4)^2)-$G$4)</f>
        <v>3152.1730560000142</v>
      </c>
      <c r="FH18" s="139">
        <f>IF('Working Volume Calculator'!$H$9="Square or Rectangular",(4*$A$4^2*FH17^3)-(3*$A$4*($D$4+$E$4)*FH17^2)+(3*$D$4*$E$4*FH17)-(3*$G$4),((PI()*FH17)/12)*($D$4^2+$D$4*($D$4-2*FH17*$A$4)+($D$4-2*FH17*$A$4)^2)-$G$4)</f>
        <v>3159.2689940000146</v>
      </c>
      <c r="FI18" s="139">
        <f>IF('Working Volume Calculator'!$H$9="Square or Rectangular",(4*$A$4^2*FI17^3)-(3*$A$4*($D$4+$E$4)*FI17^2)+(3*$D$4*$E$4*FI17)-(3*$G$4),((PI()*FI17)/12)*($D$4^2+$D$4*($D$4-2*FI17*$A$4)+($D$4-2*FI17*$A$4)^2)-$G$4)</f>
        <v>3166.3518880000147</v>
      </c>
      <c r="FJ18" s="139">
        <f>IF('Working Volume Calculator'!$H$9="Square or Rectangular",(4*$A$4^2*FJ17^3)-(3*$A$4*($D$4+$E$4)*FJ17^2)+(3*$D$4*$E$4*FJ17)-(3*$G$4),((PI()*FJ17)/12)*($D$4^2+$D$4*($D$4-2*FJ17*$A$4)+($D$4-2*FJ17*$A$4)^2)-$G$4)</f>
        <v>3173.421750000015</v>
      </c>
      <c r="FK18" s="139">
        <f>IF('Working Volume Calculator'!$H$9="Square or Rectangular",(4*$A$4^2*FK17^3)-(3*$A$4*($D$4+$E$4)*FK17^2)+(3*$D$4*$E$4*FK17)-(3*$G$4),((PI()*FK17)/12)*($D$4^2+$D$4*($D$4-2*FK17*$A$4)+($D$4-2*FK17*$A$4)^2)-$G$4)</f>
        <v>3180.478592000014</v>
      </c>
      <c r="FL18" s="139">
        <f>IF('Working Volume Calculator'!$H$9="Square or Rectangular",(4*$A$4^2*FL17^3)-(3*$A$4*($D$4+$E$4)*FL17^2)+(3*$D$4*$E$4*FL17)-(3*$G$4),((PI()*FL17)/12)*($D$4^2+$D$4*($D$4-2*FL17*$A$4)+($D$4-2*FL17*$A$4)^2)-$G$4)</f>
        <v>3187.5224260000141</v>
      </c>
      <c r="FM18" s="139">
        <f>IF('Working Volume Calculator'!$H$9="Square or Rectangular",(4*$A$4^2*FM17^3)-(3*$A$4*($D$4+$E$4)*FM17^2)+(3*$D$4*$E$4*FM17)-(3*$G$4),((PI()*FM17)/12)*($D$4^2+$D$4*($D$4-2*FM17*$A$4)+($D$4-2*FM17*$A$4)^2)-$G$4)</f>
        <v>3194.5532640000147</v>
      </c>
      <c r="FN18" s="139">
        <f>IF('Working Volume Calculator'!$H$9="Square or Rectangular",(4*$A$4^2*FN17^3)-(3*$A$4*($D$4+$E$4)*FN17^2)+(3*$D$4*$E$4*FN17)-(3*$G$4),((PI()*FN17)/12)*($D$4^2+$D$4*($D$4-2*FN17*$A$4)+($D$4-2*FN17*$A$4)^2)-$G$4)</f>
        <v>3201.5711180000144</v>
      </c>
      <c r="FO18" s="139">
        <f>IF('Working Volume Calculator'!$H$9="Square or Rectangular",(4*$A$4^2*FO17^3)-(3*$A$4*($D$4+$E$4)*FO17^2)+(3*$D$4*$E$4*FO17)-(3*$G$4),((PI()*FO17)/12)*($D$4^2+$D$4*($D$4-2*FO17*$A$4)+($D$4-2*FO17*$A$4)^2)-$G$4)</f>
        <v>3208.5760000000137</v>
      </c>
      <c r="FP18" s="139">
        <f>IF('Working Volume Calculator'!$H$9="Square or Rectangular",(4*$A$4^2*FP17^3)-(3*$A$4*($D$4+$E$4)*FP17^2)+(3*$D$4*$E$4*FP17)-(3*$G$4),((PI()*FP17)/12)*($D$4^2+$D$4*($D$4-2*FP17*$A$4)+($D$4-2*FP17*$A$4)^2)-$G$4)</f>
        <v>3215.5679220000138</v>
      </c>
      <c r="FQ18" s="139">
        <f>IF('Working Volume Calculator'!$H$9="Square or Rectangular",(4*$A$4^2*FQ17^3)-(3*$A$4*($D$4+$E$4)*FQ17^2)+(3*$D$4*$E$4*FQ17)-(3*$G$4),((PI()*FQ17)/12)*($D$4^2+$D$4*($D$4-2*FQ17*$A$4)+($D$4-2*FQ17*$A$4)^2)-$G$4)</f>
        <v>3222.5468960000144</v>
      </c>
      <c r="FR18" s="139">
        <f>IF('Working Volume Calculator'!$H$9="Square or Rectangular",(4*$A$4^2*FR17^3)-(3*$A$4*($D$4+$E$4)*FR17^2)+(3*$D$4*$E$4*FR17)-(3*$G$4),((PI()*FR17)/12)*($D$4^2+$D$4*($D$4-2*FR17*$A$4)+($D$4-2*FR17*$A$4)^2)-$G$4)</f>
        <v>3229.5129340000149</v>
      </c>
      <c r="FS18" s="139">
        <f>IF('Working Volume Calculator'!$H$9="Square or Rectangular",(4*$A$4^2*FS17^3)-(3*$A$4*($D$4+$E$4)*FS17^2)+(3*$D$4*$E$4*FS17)-(3*$G$4),((PI()*FS17)/12)*($D$4^2+$D$4*($D$4-2*FS17*$A$4)+($D$4-2*FS17*$A$4)^2)-$G$4)</f>
        <v>3236.4660480000139</v>
      </c>
      <c r="FT18" s="139">
        <f>IF('Working Volume Calculator'!$H$9="Square or Rectangular",(4*$A$4^2*FT17^3)-(3*$A$4*($D$4+$E$4)*FT17^2)+(3*$D$4*$E$4*FT17)-(3*$G$4),((PI()*FT17)/12)*($D$4^2+$D$4*($D$4-2*FT17*$A$4)+($D$4-2*FT17*$A$4)^2)-$G$4)</f>
        <v>3243.4062500000136</v>
      </c>
      <c r="FU18" s="139">
        <f>IF('Working Volume Calculator'!$H$9="Square or Rectangular",(4*$A$4^2*FU17^3)-(3*$A$4*($D$4+$E$4)*FU17^2)+(3*$D$4*$E$4*FU17)-(3*$G$4),((PI()*FU17)/12)*($D$4^2+$D$4*($D$4-2*FU17*$A$4)+($D$4-2*FU17*$A$4)^2)-$G$4)</f>
        <v>3250.3335520000146</v>
      </c>
      <c r="FV18" s="139">
        <f>IF('Working Volume Calculator'!$H$9="Square or Rectangular",(4*$A$4^2*FV17^3)-(3*$A$4*($D$4+$E$4)*FV17^2)+(3*$D$4*$E$4*FV17)-(3*$G$4),((PI()*FV17)/12)*($D$4^2+$D$4*($D$4-2*FV17*$A$4)+($D$4-2*FV17*$A$4)^2)-$G$4)</f>
        <v>3257.2479660000135</v>
      </c>
      <c r="FW18" s="139">
        <f>IF('Working Volume Calculator'!$H$9="Square or Rectangular",(4*$A$4^2*FW17^3)-(3*$A$4*($D$4+$E$4)*FW17^2)+(3*$D$4*$E$4*FW17)-(3*$G$4),((PI()*FW17)/12)*($D$4^2+$D$4*($D$4-2*FW17*$A$4)+($D$4-2*FW17*$A$4)^2)-$G$4)</f>
        <v>3264.1495040000136</v>
      </c>
      <c r="FX18" s="139">
        <f>IF('Working Volume Calculator'!$H$9="Square or Rectangular",(4*$A$4^2*FX17^3)-(3*$A$4*($D$4+$E$4)*FX17^2)+(3*$D$4*$E$4*FX17)-(3*$G$4),((PI()*FX17)/12)*($D$4^2+$D$4*($D$4-2*FX17*$A$4)+($D$4-2*FX17*$A$4)^2)-$G$4)</f>
        <v>3271.0381780000134</v>
      </c>
      <c r="FY18" s="139">
        <f>IF('Working Volume Calculator'!$H$9="Square or Rectangular",(4*$A$4^2*FY17^3)-(3*$A$4*($D$4+$E$4)*FY17^2)+(3*$D$4*$E$4*FY17)-(3*$G$4),((PI()*FY17)/12)*($D$4^2+$D$4*($D$4-2*FY17*$A$4)+($D$4-2*FY17*$A$4)^2)-$G$4)</f>
        <v>3277.9140000000134</v>
      </c>
      <c r="FZ18" s="139">
        <f>IF('Working Volume Calculator'!$H$9="Square or Rectangular",(4*$A$4^2*FZ17^3)-(3*$A$4*($D$4+$E$4)*FZ17^2)+(3*$D$4*$E$4*FZ17)-(3*$G$4),((PI()*FZ17)/12)*($D$4^2+$D$4*($D$4-2*FZ17*$A$4)+($D$4-2*FZ17*$A$4)^2)-$G$4)</f>
        <v>3284.776982000014</v>
      </c>
      <c r="GA18" s="139">
        <f>IF('Working Volume Calculator'!$H$9="Square or Rectangular",(4*$A$4^2*GA17^3)-(3*$A$4*($D$4+$E$4)*GA17^2)+(3*$D$4*$E$4*GA17)-(3*$G$4),((PI()*GA17)/12)*($D$4^2+$D$4*($D$4-2*GA17*$A$4)+($D$4-2*GA17*$A$4)^2)-$G$4)</f>
        <v>3291.6271360000137</v>
      </c>
      <c r="GB18" s="139">
        <f>IF('Working Volume Calculator'!$H$9="Square or Rectangular",(4*$A$4^2*GB17^3)-(3*$A$4*($D$4+$E$4)*GB17^2)+(3*$D$4*$E$4*GB17)-(3*$G$4),((PI()*GB17)/12)*($D$4^2+$D$4*($D$4-2*GB17*$A$4)+($D$4-2*GB17*$A$4)^2)-$G$4)</f>
        <v>3298.4644740000131</v>
      </c>
      <c r="GC18" s="139">
        <f>IF('Working Volume Calculator'!$H$9="Square or Rectangular",(4*$A$4^2*GC17^3)-(3*$A$4*($D$4+$E$4)*GC17^2)+(3*$D$4*$E$4*GC17)-(3*$G$4),((PI()*GC17)/12)*($D$4^2+$D$4*($D$4-2*GC17*$A$4)+($D$4-2*GC17*$A$4)^2)-$G$4)</f>
        <v>3305.2890080000143</v>
      </c>
      <c r="GD18" s="139">
        <f>IF('Working Volume Calculator'!$H$9="Square or Rectangular",(4*$A$4^2*GD17^3)-(3*$A$4*($D$4+$E$4)*GD17^2)+(3*$D$4*$E$4*GD17)-(3*$G$4),((PI()*GD17)/12)*($D$4^2+$D$4*($D$4-2*GD17*$A$4)+($D$4-2*GD17*$A$4)^2)-$G$4)</f>
        <v>3312.1007500000142</v>
      </c>
      <c r="GE18" s="139">
        <f>IF('Working Volume Calculator'!$H$9="Square or Rectangular",(4*$A$4^2*GE17^3)-(3*$A$4*($D$4+$E$4)*GE17^2)+(3*$D$4*$E$4*GE17)-(3*$G$4),((PI()*GE17)/12)*($D$4^2+$D$4*($D$4-2*GE17*$A$4)+($D$4-2*GE17*$A$4)^2)-$G$4)</f>
        <v>3318.8997120000131</v>
      </c>
      <c r="GF18" s="139">
        <f>IF('Working Volume Calculator'!$H$9="Square or Rectangular",(4*$A$4^2*GF17^3)-(3*$A$4*($D$4+$E$4)*GF17^2)+(3*$D$4*$E$4*GF17)-(3*$G$4),((PI()*GF17)/12)*($D$4^2+$D$4*($D$4-2*GF17*$A$4)+($D$4-2*GF17*$A$4)^2)-$G$4)</f>
        <v>3325.685906000027</v>
      </c>
      <c r="GG18" s="139">
        <f>IF('Working Volume Calculator'!$H$9="Square or Rectangular",(4*$A$4^2*GG17^3)-(3*$A$4*($D$4+$E$4)*GG17^2)+(3*$D$4*$E$4*GG17)-(3*$G$4),((PI()*GG17)/12)*($D$4^2+$D$4*($D$4-2*GG17*$A$4)+($D$4-2*GG17*$A$4)^2)-$G$4)</f>
        <v>3332.4593440000272</v>
      </c>
      <c r="GH18" s="139">
        <f>IF('Working Volume Calculator'!$H$9="Square or Rectangular",(4*$A$4^2*GH17^3)-(3*$A$4*($D$4+$E$4)*GH17^2)+(3*$D$4*$E$4*GH17)-(3*$G$4),((PI()*GH17)/12)*($D$4^2+$D$4*($D$4-2*GH17*$A$4)+($D$4-2*GH17*$A$4)^2)-$G$4)</f>
        <v>3339.220038000014</v>
      </c>
      <c r="GI18" s="139">
        <f>IF('Working Volume Calculator'!$H$9="Square or Rectangular",(4*$A$4^2*GI17^3)-(3*$A$4*($D$4+$E$4)*GI17^2)+(3*$D$4*$E$4*GI17)-(3*$G$4),((PI()*GI17)/12)*($D$4^2+$D$4*($D$4-2*GI17*$A$4)+($D$4-2*GI17*$A$4)^2)-$G$4)</f>
        <v>3345.9680000000135</v>
      </c>
      <c r="GJ18" s="139">
        <f>IF('Working Volume Calculator'!$H$9="Square or Rectangular",(4*$A$4^2*GJ17^3)-(3*$A$4*($D$4+$E$4)*GJ17^2)+(3*$D$4*$E$4*GJ17)-(3*$G$4),((PI()*GJ17)/12)*($D$4^2+$D$4*($D$4-2*GJ17*$A$4)+($D$4-2*GJ17*$A$4)^2)-$G$4)</f>
        <v>3352.7032420000269</v>
      </c>
      <c r="GK18" s="139">
        <f>IF('Working Volume Calculator'!$H$9="Square or Rectangular",(4*$A$4^2*GK17^3)-(3*$A$4*($D$4+$E$4)*GK17^2)+(3*$D$4*$E$4*GK17)-(3*$G$4),((PI()*GK17)/12)*($D$4^2+$D$4*($D$4-2*GK17*$A$4)+($D$4-2*GK17*$A$4)^2)-$G$4)</f>
        <v>3359.4257760000264</v>
      </c>
      <c r="GL18" s="139">
        <f>IF('Working Volume Calculator'!$H$9="Square or Rectangular",(4*$A$4^2*GL17^3)-(3*$A$4*($D$4+$E$4)*GL17^2)+(3*$D$4*$E$4*GL17)-(3*$G$4),((PI()*GL17)/12)*($D$4^2+$D$4*($D$4-2*GL17*$A$4)+($D$4-2*GL17*$A$4)^2)-$G$4)</f>
        <v>3366.1356140000134</v>
      </c>
      <c r="GM18" s="139">
        <f>IF('Working Volume Calculator'!$H$9="Square or Rectangular",(4*$A$4^2*GM17^3)-(3*$A$4*($D$4+$E$4)*GM17^2)+(3*$D$4*$E$4*GM17)-(3*$G$4),((PI()*GM17)/12)*($D$4^2+$D$4*($D$4-2*GM17*$A$4)+($D$4-2*GM17*$A$4)^2)-$G$4)</f>
        <v>3372.8327680000139</v>
      </c>
      <c r="GN18" s="139">
        <f>IF('Working Volume Calculator'!$H$9="Square or Rectangular",(4*$A$4^2*GN17^3)-(3*$A$4*($D$4+$E$4)*GN17^2)+(3*$D$4*$E$4*GN17)-(3*$G$4),((PI()*GN17)/12)*($D$4^2+$D$4*($D$4-2*GN17*$A$4)+($D$4-2*GN17*$A$4)^2)-$G$4)</f>
        <v>3379.5172500000272</v>
      </c>
      <c r="GO18" s="139">
        <f>IF('Working Volume Calculator'!$H$9="Square or Rectangular",(4*$A$4^2*GO17^3)-(3*$A$4*($D$4+$E$4)*GO17^2)+(3*$D$4*$E$4*GO17)-(3*$G$4),((PI()*GO17)/12)*($D$4^2+$D$4*($D$4-2*GO17*$A$4)+($D$4-2*GO17*$A$4)^2)-$G$4)</f>
        <v>3386.1890720000265</v>
      </c>
      <c r="GP18" s="139">
        <f>IF('Working Volume Calculator'!$H$9="Square or Rectangular",(4*$A$4^2*GP17^3)-(3*$A$4*($D$4+$E$4)*GP17^2)+(3*$D$4*$E$4*GP17)-(3*$G$4),((PI()*GP17)/12)*($D$4^2+$D$4*($D$4-2*GP17*$A$4)+($D$4-2*GP17*$A$4)^2)-$G$4)</f>
        <v>3392.8482460000268</v>
      </c>
      <c r="GQ18" s="139">
        <f>IF('Working Volume Calculator'!$H$9="Square or Rectangular",(4*$A$4^2*GQ17^3)-(3*$A$4*($D$4+$E$4)*GQ17^2)+(3*$D$4*$E$4*GQ17)-(3*$G$4),((PI()*GQ17)/12)*($D$4^2+$D$4*($D$4-2*GQ17*$A$4)+($D$4-2*GQ17*$A$4)^2)-$G$4)</f>
        <v>3399.4947840000268</v>
      </c>
      <c r="GR18" s="139">
        <f>IF('Working Volume Calculator'!$H$9="Square or Rectangular",(4*$A$4^2*GR17^3)-(3*$A$4*($D$4+$E$4)*GR17^2)+(3*$D$4*$E$4*GR17)-(3*$G$4),((PI()*GR17)/12)*($D$4^2+$D$4*($D$4-2*GR17*$A$4)+($D$4-2*GR17*$A$4)^2)-$G$4)</f>
        <v>3406.1286980000268</v>
      </c>
      <c r="GS18" s="139">
        <f>IF('Working Volume Calculator'!$H$9="Square or Rectangular",(4*$A$4^2*GS17^3)-(3*$A$4*($D$4+$E$4)*GS17^2)+(3*$D$4*$E$4*GS17)-(3*$G$4),((PI()*GS17)/12)*($D$4^2+$D$4*($D$4-2*GS17*$A$4)+($D$4-2*GS17*$A$4)^2)-$G$4)</f>
        <v>3412.7500000000264</v>
      </c>
      <c r="GT18" s="139">
        <f>IF('Working Volume Calculator'!$H$9="Square or Rectangular",(4*$A$4^2*GT17^3)-(3*$A$4*($D$4+$E$4)*GT17^2)+(3*$D$4*$E$4*GT17)-(3*$G$4),((PI()*GT17)/12)*($D$4^2+$D$4*($D$4-2*GT17*$A$4)+($D$4-2*GT17*$A$4)^2)-$G$4)</f>
        <v>3419.3587020000268</v>
      </c>
      <c r="GU18" s="139">
        <f>IF('Working Volume Calculator'!$H$9="Square or Rectangular",(4*$A$4^2*GU17^3)-(3*$A$4*($D$4+$E$4)*GU17^2)+(3*$D$4*$E$4*GU17)-(3*$G$4),((PI()*GU17)/12)*($D$4^2+$D$4*($D$4-2*GU17*$A$4)+($D$4-2*GU17*$A$4)^2)-$G$4)</f>
        <v>3425.9548160000268</v>
      </c>
      <c r="GV18" s="139">
        <f>IF('Working Volume Calculator'!$H$9="Square or Rectangular",(4*$A$4^2*GV17^3)-(3*$A$4*($D$4+$E$4)*GV17^2)+(3*$D$4*$E$4*GV17)-(3*$G$4),((PI()*GV17)/12)*($D$4^2+$D$4*($D$4-2*GV17*$A$4)+($D$4-2*GV17*$A$4)^2)-$G$4)</f>
        <v>3432.5383540000266</v>
      </c>
      <c r="GW18" s="139">
        <f>IF('Working Volume Calculator'!$H$9="Square or Rectangular",(4*$A$4^2*GW17^3)-(3*$A$4*($D$4+$E$4)*GW17^2)+(3*$D$4*$E$4*GW17)-(3*$G$4),((PI()*GW17)/12)*($D$4^2+$D$4*($D$4-2*GW17*$A$4)+($D$4-2*GW17*$A$4)^2)-$G$4)</f>
        <v>3439.1093280000259</v>
      </c>
      <c r="GX18" s="139">
        <f>IF('Working Volume Calculator'!$H$9="Square or Rectangular",(4*$A$4^2*GX17^3)-(3*$A$4*($D$4+$E$4)*GX17^2)+(3*$D$4*$E$4*GX17)-(3*$G$4),((PI()*GX17)/12)*($D$4^2+$D$4*($D$4-2*GX17*$A$4)+($D$4-2*GX17*$A$4)^2)-$G$4)</f>
        <v>3445.667750000026</v>
      </c>
      <c r="GY18" s="139">
        <f>IF('Working Volume Calculator'!$H$9="Square or Rectangular",(4*$A$4^2*GY17^3)-(3*$A$4*($D$4+$E$4)*GY17^2)+(3*$D$4*$E$4*GY17)-(3*$G$4),((PI()*GY17)/12)*($D$4^2+$D$4*($D$4-2*GY17*$A$4)+($D$4-2*GY17*$A$4)^2)-$G$4)</f>
        <v>3452.2136320000263</v>
      </c>
      <c r="GZ18" s="139">
        <f>IF('Working Volume Calculator'!$H$9="Square or Rectangular",(4*$A$4^2*GZ17^3)-(3*$A$4*($D$4+$E$4)*GZ17^2)+(3*$D$4*$E$4*GZ17)-(3*$G$4),((PI()*GZ17)/12)*($D$4^2+$D$4*($D$4-2*GZ17*$A$4)+($D$4-2*GZ17*$A$4)^2)-$G$4)</f>
        <v>3458.7469860000265</v>
      </c>
      <c r="HA18" s="139">
        <f>IF('Working Volume Calculator'!$H$9="Square or Rectangular",(4*$A$4^2*HA17^3)-(3*$A$4*($D$4+$E$4)*HA17^2)+(3*$D$4*$E$4*HA17)-(3*$G$4),((PI()*HA17)/12)*($D$4^2+$D$4*($D$4-2*HA17*$A$4)+($D$4-2*HA17*$A$4)^2)-$G$4)</f>
        <v>3465.2678240000259</v>
      </c>
      <c r="HB18" s="139">
        <f>IF('Working Volume Calculator'!$H$9="Square or Rectangular",(4*$A$4^2*HB17^3)-(3*$A$4*($D$4+$E$4)*HB17^2)+(3*$D$4*$E$4*HB17)-(3*$G$4),((PI()*HB17)/12)*($D$4^2+$D$4*($D$4-2*HB17*$A$4)+($D$4-2*HB17*$A$4)^2)-$G$4)</f>
        <v>3471.776158000026</v>
      </c>
      <c r="HC18" s="139">
        <f>IF('Working Volume Calculator'!$H$9="Square or Rectangular",(4*$A$4^2*HC17^3)-(3*$A$4*($D$4+$E$4)*HC17^2)+(3*$D$4*$E$4*HC17)-(3*$G$4),((PI()*HC17)/12)*($D$4^2+$D$4*($D$4-2*HC17*$A$4)+($D$4-2*HC17*$A$4)^2)-$G$4)</f>
        <v>3478.2720000000263</v>
      </c>
      <c r="HD18" s="139">
        <f>IF('Working Volume Calculator'!$H$9="Square or Rectangular",(4*$A$4^2*HD17^3)-(3*$A$4*($D$4+$E$4)*HD17^2)+(3*$D$4*$E$4*HD17)-(3*$G$4),((PI()*HD17)/12)*($D$4^2+$D$4*($D$4-2*HD17*$A$4)+($D$4-2*HD17*$A$4)^2)-$G$4)</f>
        <v>3484.7553620000263</v>
      </c>
      <c r="HE18" s="139">
        <f>IF('Working Volume Calculator'!$H$9="Square or Rectangular",(4*$A$4^2*HE17^3)-(3*$A$4*($D$4+$E$4)*HE17^2)+(3*$D$4*$E$4*HE17)-(3*$G$4),((PI()*HE17)/12)*($D$4^2+$D$4*($D$4-2*HE17*$A$4)+($D$4-2*HE17*$A$4)^2)-$G$4)</f>
        <v>3491.2262560000254</v>
      </c>
      <c r="HF18" s="139">
        <f>IF('Working Volume Calculator'!$H$9="Square or Rectangular",(4*$A$4^2*HF17^3)-(3*$A$4*($D$4+$E$4)*HF17^2)+(3*$D$4*$E$4*HF17)-(3*$G$4),((PI()*HF17)/12)*($D$4^2+$D$4*($D$4-2*HF17*$A$4)+($D$4-2*HF17*$A$4)^2)-$G$4)</f>
        <v>3497.684694000025</v>
      </c>
      <c r="HG18" s="139">
        <f>IF('Working Volume Calculator'!$H$9="Square or Rectangular",(4*$A$4^2*HG17^3)-(3*$A$4*($D$4+$E$4)*HG17^2)+(3*$D$4*$E$4*HG17)-(3*$G$4),((PI()*HG17)/12)*($D$4^2+$D$4*($D$4-2*HG17*$A$4)+($D$4-2*HG17*$A$4)^2)-$G$4)</f>
        <v>3504.1306880000257</v>
      </c>
      <c r="HH18" s="139">
        <f>IF('Working Volume Calculator'!$H$9="Square or Rectangular",(4*$A$4^2*HH17^3)-(3*$A$4*($D$4+$E$4)*HH17^2)+(3*$D$4*$E$4*HH17)-(3*$G$4),((PI()*HH17)/12)*($D$4^2+$D$4*($D$4-2*HH17*$A$4)+($D$4-2*HH17*$A$4)^2)-$G$4)</f>
        <v>3510.5642500000258</v>
      </c>
      <c r="HI18" s="139">
        <f>IF('Working Volume Calculator'!$H$9="Square or Rectangular",(4*$A$4^2*HI17^3)-(3*$A$4*($D$4+$E$4)*HI17^2)+(3*$D$4*$E$4*HI17)-(3*$G$4),((PI()*HI17)/12)*($D$4^2+$D$4*($D$4-2*HI17*$A$4)+($D$4-2*HI17*$A$4)^2)-$G$4)</f>
        <v>3516.985392000026</v>
      </c>
      <c r="HJ18" s="139">
        <f>IF('Working Volume Calculator'!$H$9="Square or Rectangular",(4*$A$4^2*HJ17^3)-(3*$A$4*($D$4+$E$4)*HJ17^2)+(3*$D$4*$E$4*HJ17)-(3*$G$4),((PI()*HJ17)/12)*($D$4^2+$D$4*($D$4-2*HJ17*$A$4)+($D$4-2*HJ17*$A$4)^2)-$G$4)</f>
        <v>3523.3941260000256</v>
      </c>
      <c r="HK18" s="139">
        <f>IF('Working Volume Calculator'!$H$9="Square or Rectangular",(4*$A$4^2*HK17^3)-(3*$A$4*($D$4+$E$4)*HK17^2)+(3*$D$4*$E$4*HK17)-(3*$G$4),((PI()*HK17)/12)*($D$4^2+$D$4*($D$4-2*HK17*$A$4)+($D$4-2*HK17*$A$4)^2)-$G$4)</f>
        <v>3529.7904640000252</v>
      </c>
      <c r="HL18" s="139">
        <f>IF('Working Volume Calculator'!$H$9="Square or Rectangular",(4*$A$4^2*HL17^3)-(3*$A$4*($D$4+$E$4)*HL17^2)+(3*$D$4*$E$4*HL17)-(3*$G$4),((PI()*HL17)/12)*($D$4^2+$D$4*($D$4-2*HL17*$A$4)+($D$4-2*HL17*$A$4)^2)-$G$4)</f>
        <v>3536.174418000026</v>
      </c>
      <c r="HM18" s="139">
        <f>IF('Working Volume Calculator'!$H$9="Square or Rectangular",(4*$A$4^2*HM17^3)-(3*$A$4*($D$4+$E$4)*HM17^2)+(3*$D$4*$E$4*HM17)-(3*$G$4),((PI()*HM17)/12)*($D$4^2+$D$4*($D$4-2*HM17*$A$4)+($D$4-2*HM17*$A$4)^2)-$G$4)</f>
        <v>3542.5460000000257</v>
      </c>
      <c r="HN18" s="139">
        <f>IF('Working Volume Calculator'!$H$9="Square or Rectangular",(4*$A$4^2*HN17^3)-(3*$A$4*($D$4+$E$4)*HN17^2)+(3*$D$4*$E$4*HN17)-(3*$G$4),((PI()*HN17)/12)*($D$4^2+$D$4*($D$4-2*HN17*$A$4)+($D$4-2*HN17*$A$4)^2)-$G$4)</f>
        <v>3548.9052220000249</v>
      </c>
      <c r="HO18" s="139">
        <f>IF('Working Volume Calculator'!$H$9="Square or Rectangular",(4*$A$4^2*HO17^3)-(3*$A$4*($D$4+$E$4)*HO17^2)+(3*$D$4*$E$4*HO17)-(3*$G$4),((PI()*HO17)/12)*($D$4^2+$D$4*($D$4-2*HO17*$A$4)+($D$4-2*HO17*$A$4)^2)-$G$4)</f>
        <v>3555.2520960000256</v>
      </c>
      <c r="HP18" s="139">
        <f>IF('Working Volume Calculator'!$H$9="Square or Rectangular",(4*$A$4^2*HP17^3)-(3*$A$4*($D$4+$E$4)*HP17^2)+(3*$D$4*$E$4*HP17)-(3*$G$4),((PI()*HP17)/12)*($D$4^2+$D$4*($D$4-2*HP17*$A$4)+($D$4-2*HP17*$A$4)^2)-$G$4)</f>
        <v>3561.5866340000257</v>
      </c>
      <c r="HQ18" s="139">
        <f>IF('Working Volume Calculator'!$H$9="Square or Rectangular",(4*$A$4^2*HQ17^3)-(3*$A$4*($D$4+$E$4)*HQ17^2)+(3*$D$4*$E$4*HQ17)-(3*$G$4),((PI()*HQ17)/12)*($D$4^2+$D$4*($D$4-2*HQ17*$A$4)+($D$4-2*HQ17*$A$4)^2)-$G$4)</f>
        <v>3567.9088480000255</v>
      </c>
      <c r="HR18" s="139">
        <f>IF('Working Volume Calculator'!$H$9="Square or Rectangular",(4*$A$4^2*HR17^3)-(3*$A$4*($D$4+$E$4)*HR17^2)+(3*$D$4*$E$4*HR17)-(3*$G$4),((PI()*HR17)/12)*($D$4^2+$D$4*($D$4-2*HR17*$A$4)+($D$4-2*HR17*$A$4)^2)-$G$4)</f>
        <v>3574.2187500000255</v>
      </c>
      <c r="HS18" s="139">
        <f>IF('Working Volume Calculator'!$H$9="Square or Rectangular",(4*$A$4^2*HS17^3)-(3*$A$4*($D$4+$E$4)*HS17^2)+(3*$D$4*$E$4*HS17)-(3*$G$4),((PI()*HS17)/12)*($D$4^2+$D$4*($D$4-2*HS17*$A$4)+($D$4-2*HS17*$A$4)^2)-$G$4)</f>
        <v>3580.5163520000251</v>
      </c>
      <c r="HT18" s="139">
        <f>IF('Working Volume Calculator'!$H$9="Square or Rectangular",(4*$A$4^2*HT17^3)-(3*$A$4*($D$4+$E$4)*HT17^2)+(3*$D$4*$E$4*HT17)-(3*$G$4),((PI()*HT17)/12)*($D$4^2+$D$4*($D$4-2*HT17*$A$4)+($D$4-2*HT17*$A$4)^2)-$G$4)</f>
        <v>3586.8016660000258</v>
      </c>
      <c r="HU18" s="139">
        <f>IF('Working Volume Calculator'!$H$9="Square or Rectangular",(4*$A$4^2*HU17^3)-(3*$A$4*($D$4+$E$4)*HU17^2)+(3*$D$4*$E$4*HU17)-(3*$G$4),((PI()*HU17)/12)*($D$4^2+$D$4*($D$4-2*HU17*$A$4)+($D$4-2*HU17*$A$4)^2)-$G$4)</f>
        <v>3593.0747040000251</v>
      </c>
      <c r="HV18" s="139">
        <f>IF('Working Volume Calculator'!$H$9="Square or Rectangular",(4*$A$4^2*HV17^3)-(3*$A$4*($D$4+$E$4)*HV17^2)+(3*$D$4*$E$4*HV17)-(3*$G$4),((PI()*HV17)/12)*($D$4^2+$D$4*($D$4-2*HV17*$A$4)+($D$4-2*HV17*$A$4)^2)-$G$4)</f>
        <v>3599.3354780000245</v>
      </c>
      <c r="HW18" s="139">
        <f>IF('Working Volume Calculator'!$H$9="Square or Rectangular",(4*$A$4^2*HW17^3)-(3*$A$4*($D$4+$E$4)*HW17^2)+(3*$D$4*$E$4*HW17)-(3*$G$4),((PI()*HW17)/12)*($D$4^2+$D$4*($D$4-2*HW17*$A$4)+($D$4-2*HW17*$A$4)^2)-$G$4)</f>
        <v>3605.5840000000244</v>
      </c>
      <c r="HX18" s="139">
        <f>IF('Working Volume Calculator'!$H$9="Square or Rectangular",(4*$A$4^2*HX17^3)-(3*$A$4*($D$4+$E$4)*HX17^2)+(3*$D$4*$E$4*HX17)-(3*$G$4),((PI()*HX17)/12)*($D$4^2+$D$4*($D$4-2*HX17*$A$4)+($D$4-2*HX17*$A$4)^2)-$G$4)</f>
        <v>3611.8202820000251</v>
      </c>
      <c r="HY18" s="139">
        <f>IF('Working Volume Calculator'!$H$9="Square or Rectangular",(4*$A$4^2*HY17^3)-(3*$A$4*($D$4+$E$4)*HY17^2)+(3*$D$4*$E$4*HY17)-(3*$G$4),((PI()*HY17)/12)*($D$4^2+$D$4*($D$4-2*HY17*$A$4)+($D$4-2*HY17*$A$4)^2)-$G$4)</f>
        <v>3618.0443360000245</v>
      </c>
      <c r="HZ18" s="139">
        <f>IF('Working Volume Calculator'!$H$9="Square or Rectangular",(4*$A$4^2*HZ17^3)-(3*$A$4*($D$4+$E$4)*HZ17^2)+(3*$D$4*$E$4*HZ17)-(3*$G$4),((PI()*HZ17)/12)*($D$4^2+$D$4*($D$4-2*HZ17*$A$4)+($D$4-2*HZ17*$A$4)^2)-$G$4)</f>
        <v>3624.2561740000237</v>
      </c>
      <c r="IA18" s="139">
        <f>IF('Working Volume Calculator'!$H$9="Square or Rectangular",(4*$A$4^2*IA17^3)-(3*$A$4*($D$4+$E$4)*IA17^2)+(3*$D$4*$E$4*IA17)-(3*$G$4),((PI()*IA17)/12)*($D$4^2+$D$4*($D$4-2*IA17*$A$4)+($D$4-2*IA17*$A$4)^2)-$G$4)</f>
        <v>3630.4558080000243</v>
      </c>
      <c r="IB18" s="139">
        <f>IF('Working Volume Calculator'!$H$9="Square or Rectangular",(4*$A$4^2*IB17^3)-(3*$A$4*($D$4+$E$4)*IB17^2)+(3*$D$4*$E$4*IB17)-(3*$G$4),((PI()*IB17)/12)*($D$4^2+$D$4*($D$4-2*IB17*$A$4)+($D$4-2*IB17*$A$4)^2)-$G$4)</f>
        <v>3636.6432500000246</v>
      </c>
      <c r="IC18" s="139">
        <f>IF('Working Volume Calculator'!$H$9="Square or Rectangular",(4*$A$4^2*IC17^3)-(3*$A$4*($D$4+$E$4)*IC17^2)+(3*$D$4*$E$4*IC17)-(3*$G$4),((PI()*IC17)/12)*($D$4^2+$D$4*($D$4-2*IC17*$A$4)+($D$4-2*IC17*$A$4)^2)-$G$4)</f>
        <v>3642.8185120000253</v>
      </c>
      <c r="ID18" s="139">
        <f>IF('Working Volume Calculator'!$H$9="Square or Rectangular",(4*$A$4^2*ID17^3)-(3*$A$4*($D$4+$E$4)*ID17^2)+(3*$D$4*$E$4*ID17)-(3*$G$4),((PI()*ID17)/12)*($D$4^2+$D$4*($D$4-2*ID17*$A$4)+($D$4-2*ID17*$A$4)^2)-$G$4)</f>
        <v>3648.9816060000239</v>
      </c>
      <c r="IE18" s="139">
        <f>IF('Working Volume Calculator'!$H$9="Square or Rectangular",(4*$A$4^2*IE17^3)-(3*$A$4*($D$4+$E$4)*IE17^2)+(3*$D$4*$E$4*IE17)-(3*$G$4),((PI()*IE17)/12)*($D$4^2+$D$4*($D$4-2*IE17*$A$4)+($D$4-2*IE17*$A$4)^2)-$G$4)</f>
        <v>3655.1325440000237</v>
      </c>
      <c r="IF18" s="139">
        <f>IF('Working Volume Calculator'!$H$9="Square or Rectangular",(4*$A$4^2*IF17^3)-(3*$A$4*($D$4+$E$4)*IF17^2)+(3*$D$4*$E$4*IF17)-(3*$G$4),((PI()*IF17)/12)*($D$4^2+$D$4*($D$4-2*IF17*$A$4)+($D$4-2*IF17*$A$4)^2)-$G$4)</f>
        <v>3661.2713380000241</v>
      </c>
      <c r="IG18" s="139">
        <f>IF('Working Volume Calculator'!$H$9="Square or Rectangular",(4*$A$4^2*IG17^3)-(3*$A$4*($D$4+$E$4)*IG17^2)+(3*$D$4*$E$4*IG17)-(3*$G$4),((PI()*IG17)/12)*($D$4^2+$D$4*($D$4-2*IG17*$A$4)+($D$4-2*IG17*$A$4)^2)-$G$4)</f>
        <v>3667.3980000000247</v>
      </c>
      <c r="IH18" s="139">
        <f>IF('Working Volume Calculator'!$H$9="Square or Rectangular",(4*$A$4^2*IH17^3)-(3*$A$4*($D$4+$E$4)*IH17^2)+(3*$D$4*$E$4*IH17)-(3*$G$4),((PI()*IH17)/12)*($D$4^2+$D$4*($D$4-2*IH17*$A$4)+($D$4-2*IH17*$A$4)^2)-$G$4)</f>
        <v>3673.512542000025</v>
      </c>
      <c r="II18" s="139">
        <f>IF('Working Volume Calculator'!$H$9="Square or Rectangular",(4*$A$4^2*II17^3)-(3*$A$4*($D$4+$E$4)*II17^2)+(3*$D$4*$E$4*II17)-(3*$G$4),((PI()*II17)/12)*($D$4^2+$D$4*($D$4-2*II17*$A$4)+($D$4-2*II17*$A$4)^2)-$G$4)</f>
        <v>3679.6149760000244</v>
      </c>
      <c r="IJ18" s="139">
        <f>IF('Working Volume Calculator'!$H$9="Square or Rectangular",(4*$A$4^2*IJ17^3)-(3*$A$4*($D$4+$E$4)*IJ17^2)+(3*$D$4*$E$4*IJ17)-(3*$G$4),((PI()*IJ17)/12)*($D$4^2+$D$4*($D$4-2*IJ17*$A$4)+($D$4-2*IJ17*$A$4)^2)-$G$4)</f>
        <v>3685.7053140000244</v>
      </c>
      <c r="IK18" s="139">
        <f>IF('Working Volume Calculator'!$H$9="Square or Rectangular",(4*$A$4^2*IK17^3)-(3*$A$4*($D$4+$E$4)*IK17^2)+(3*$D$4*$E$4*IK17)-(3*$G$4),((PI()*IK17)/12)*($D$4^2+$D$4*($D$4-2*IK17*$A$4)+($D$4-2*IK17*$A$4)^2)-$G$4)</f>
        <v>3691.7835680000244</v>
      </c>
      <c r="IL18" s="139">
        <f>IF('Working Volume Calculator'!$H$9="Square or Rectangular",(4*$A$4^2*IL17^3)-(3*$A$4*($D$4+$E$4)*IL17^2)+(3*$D$4*$E$4*IL17)-(3*$G$4),((PI()*IL17)/12)*($D$4^2+$D$4*($D$4-2*IL17*$A$4)+($D$4-2*IL17*$A$4)^2)-$G$4)</f>
        <v>3697.8497500000249</v>
      </c>
      <c r="IM18" s="139">
        <f>IF('Working Volume Calculator'!$H$9="Square or Rectangular",(4*$A$4^2*IM17^3)-(3*$A$4*($D$4+$E$4)*IM17^2)+(3*$D$4*$E$4*IM17)-(3*$G$4),((PI()*IM17)/12)*($D$4^2+$D$4*($D$4-2*IM17*$A$4)+($D$4-2*IM17*$A$4)^2)-$G$4)</f>
        <v>3703.9038720000244</v>
      </c>
      <c r="IN18" s="139">
        <f>IF('Working Volume Calculator'!$H$9="Square or Rectangular",(4*$A$4^2*IN17^3)-(3*$A$4*($D$4+$E$4)*IN17^2)+(3*$D$4*$E$4*IN17)-(3*$G$4),((PI()*IN17)/12)*($D$4^2+$D$4*($D$4-2*IN17*$A$4)+($D$4-2*IN17*$A$4)^2)-$G$4)</f>
        <v>3709.9459460000235</v>
      </c>
      <c r="IO18" s="139">
        <f>IF('Working Volume Calculator'!$H$9="Square or Rectangular",(4*$A$4^2*IO17^3)-(3*$A$4*($D$4+$E$4)*IO17^2)+(3*$D$4*$E$4*IO17)-(3*$G$4),((PI()*IO17)/12)*($D$4^2+$D$4*($D$4-2*IO17*$A$4)+($D$4-2*IO17*$A$4)^2)-$G$4)</f>
        <v>3715.9759840000243</v>
      </c>
      <c r="IP18" s="139">
        <f>IF('Working Volume Calculator'!$H$9="Square or Rectangular",(4*$A$4^2*IP17^3)-(3*$A$4*($D$4+$E$4)*IP17^2)+(3*$D$4*$E$4*IP17)-(3*$G$4),((PI()*IP17)/12)*($D$4^2+$D$4*($D$4-2*IP17*$A$4)+($D$4-2*IP17*$A$4)^2)-$G$4)</f>
        <v>3721.9939980000245</v>
      </c>
      <c r="IQ18" s="139">
        <f>IF('Working Volume Calculator'!$H$9="Square or Rectangular",(4*$A$4^2*IQ17^3)-(3*$A$4*($D$4+$E$4)*IQ17^2)+(3*$D$4*$E$4*IQ17)-(3*$G$4),((PI()*IQ17)/12)*($D$4^2+$D$4*($D$4-2*IQ17*$A$4)+($D$4-2*IQ17*$A$4)^2)-$G$4)</f>
        <v>3728.0000000000236</v>
      </c>
    </row>
    <row r="19" spans="1:252" ht="15" customHeight="1" x14ac:dyDescent="0.25">
      <c r="A19" s="132" t="s">
        <v>75</v>
      </c>
      <c r="B19" s="132">
        <f t="shared" ref="B19:BM19" si="9">B18^2</f>
        <v>3352991.3061307184</v>
      </c>
      <c r="C19" s="132">
        <f t="shared" si="9"/>
        <v>3387329.8797950409</v>
      </c>
      <c r="D19" s="132">
        <f t="shared" si="9"/>
        <v>3421787.9868354611</v>
      </c>
      <c r="E19" s="132">
        <f t="shared" si="9"/>
        <v>3456364.8328372957</v>
      </c>
      <c r="F19" s="132">
        <f t="shared" si="9"/>
        <v>3491059.6256250609</v>
      </c>
      <c r="G19" s="132">
        <f t="shared" si="9"/>
        <v>3525871.575258906</v>
      </c>
      <c r="H19" s="132">
        <f t="shared" si="9"/>
        <v>3560799.8940310106</v>
      </c>
      <c r="I19" s="132">
        <f t="shared" si="9"/>
        <v>3595843.7964620092</v>
      </c>
      <c r="J19" s="132">
        <f t="shared" si="9"/>
        <v>3631002.4992974061</v>
      </c>
      <c r="K19" s="132">
        <f t="shared" si="9"/>
        <v>3666275.221504</v>
      </c>
      <c r="L19" s="132">
        <f t="shared" si="9"/>
        <v>3701661.1842663065</v>
      </c>
      <c r="M19" s="132">
        <f t="shared" si="9"/>
        <v>3737159.6109829838</v>
      </c>
      <c r="N19" s="132">
        <f t="shared" si="9"/>
        <v>3772769.7272632676</v>
      </c>
      <c r="O19" s="132">
        <f t="shared" si="9"/>
        <v>3808490.7609233982</v>
      </c>
      <c r="P19" s="132">
        <f t="shared" si="9"/>
        <v>3844321.9419830628</v>
      </c>
      <c r="Q19" s="132">
        <f t="shared" si="9"/>
        <v>3880262.5026618293</v>
      </c>
      <c r="R19" s="132">
        <f t="shared" si="9"/>
        <v>3916311.67737559</v>
      </c>
      <c r="S19" s="132">
        <f t="shared" si="9"/>
        <v>3952468.7027330082</v>
      </c>
      <c r="T19" s="132">
        <f t="shared" si="9"/>
        <v>3988732.8175319643</v>
      </c>
      <c r="U19" s="132">
        <f t="shared" si="9"/>
        <v>4025103.2627560021</v>
      </c>
      <c r="V19" s="132">
        <f t="shared" si="9"/>
        <v>4061579.2815707843</v>
      </c>
      <c r="W19" s="132">
        <f t="shared" si="9"/>
        <v>4098160.1193205607</v>
      </c>
      <c r="X19" s="132">
        <f t="shared" si="9"/>
        <v>4134845.0235246033</v>
      </c>
      <c r="Y19" s="132">
        <f t="shared" si="9"/>
        <v>4171633.243873694</v>
      </c>
      <c r="Z19" s="132">
        <f t="shared" si="9"/>
        <v>4208524.0322265625</v>
      </c>
      <c r="AA19" s="132">
        <f t="shared" si="9"/>
        <v>4245516.6426063823</v>
      </c>
      <c r="AB19" s="132">
        <f t="shared" si="9"/>
        <v>4282610.3311972227</v>
      </c>
      <c r="AC19" s="132">
        <f t="shared" si="9"/>
        <v>4319804.3563405192</v>
      </c>
      <c r="AD19" s="132">
        <f t="shared" si="9"/>
        <v>4357097.978531573</v>
      </c>
      <c r="AE19" s="132">
        <f t="shared" si="9"/>
        <v>4394490.4604159985</v>
      </c>
      <c r="AF19" s="132">
        <f t="shared" si="9"/>
        <v>4431981.0667862343</v>
      </c>
      <c r="AG19" s="132">
        <f t="shared" si="9"/>
        <v>4469569.0645780079</v>
      </c>
      <c r="AH19" s="132">
        <f t="shared" si="9"/>
        <v>4507253.7228668304</v>
      </c>
      <c r="AI19" s="132">
        <f t="shared" si="9"/>
        <v>4545034.3128644964</v>
      </c>
      <c r="AJ19" s="132">
        <f t="shared" si="9"/>
        <v>4582910.1079155635</v>
      </c>
      <c r="AK19" s="132">
        <f t="shared" si="9"/>
        <v>4620880.38349385</v>
      </c>
      <c r="AL19" s="132">
        <f t="shared" si="9"/>
        <v>4658944.4171989458</v>
      </c>
      <c r="AM19" s="132">
        <f t="shared" si="9"/>
        <v>4697101.488752705</v>
      </c>
      <c r="AN19" s="132">
        <f t="shared" si="9"/>
        <v>4735350.8799957559</v>
      </c>
      <c r="AO19" s="132">
        <f t="shared" si="9"/>
        <v>4773691.874884001</v>
      </c>
      <c r="AP19" s="132">
        <f t="shared" si="9"/>
        <v>4812123.7594851367</v>
      </c>
      <c r="AQ19" s="132">
        <f t="shared" si="9"/>
        <v>4850645.8219751678</v>
      </c>
      <c r="AR19" s="132">
        <f t="shared" si="9"/>
        <v>4889257.3526349124</v>
      </c>
      <c r="AS19" s="132">
        <f t="shared" si="9"/>
        <v>4927957.6438465361</v>
      </c>
      <c r="AT19" s="132">
        <f t="shared" si="9"/>
        <v>4966745.9900900638</v>
      </c>
      <c r="AU19" s="132">
        <f t="shared" si="9"/>
        <v>5005621.6879399065</v>
      </c>
      <c r="AV19" s="132">
        <f t="shared" si="9"/>
        <v>5044584.0360614024</v>
      </c>
      <c r="AW19" s="132">
        <f t="shared" si="9"/>
        <v>5083632.3352073226</v>
      </c>
      <c r="AX19" s="132">
        <f t="shared" si="9"/>
        <v>5122765.8882144308</v>
      </c>
      <c r="AY19" s="132">
        <f t="shared" si="9"/>
        <v>5161984</v>
      </c>
      <c r="AZ19" s="132">
        <f t="shared" si="9"/>
        <v>5201285.9775583697</v>
      </c>
      <c r="BA19" s="132">
        <f t="shared" si="9"/>
        <v>5240671.1299574794</v>
      </c>
      <c r="BB19" s="132">
        <f t="shared" si="9"/>
        <v>5280138.7683354029</v>
      </c>
      <c r="BC19" s="132">
        <f t="shared" si="9"/>
        <v>5319688.2058969242</v>
      </c>
      <c r="BD19" s="132">
        <f t="shared" si="9"/>
        <v>5359318.7579100626</v>
      </c>
      <c r="BE19" s="132">
        <f t="shared" si="9"/>
        <v>5399029.7417026376</v>
      </c>
      <c r="BF19" s="132">
        <f t="shared" si="9"/>
        <v>5438820.4766588304</v>
      </c>
      <c r="BG19" s="132">
        <f t="shared" si="9"/>
        <v>5478690.2842157315</v>
      </c>
      <c r="BH19" s="132">
        <f t="shared" si="9"/>
        <v>5518638.4878599141</v>
      </c>
      <c r="BI19" s="132">
        <f t="shared" si="9"/>
        <v>5558664.4131239988</v>
      </c>
      <c r="BJ19" s="132">
        <f t="shared" si="9"/>
        <v>5598767.3875832185</v>
      </c>
      <c r="BK19" s="132">
        <f t="shared" si="9"/>
        <v>5638946.7408519816</v>
      </c>
      <c r="BL19" s="132">
        <f t="shared" si="9"/>
        <v>5679201.8045804687</v>
      </c>
      <c r="BM19" s="132">
        <f t="shared" si="9"/>
        <v>5719531.9124511862</v>
      </c>
      <c r="BN19" s="132">
        <f t="shared" ref="BN19:DY19" si="10">BN18^2</f>
        <v>5759936.4001755631</v>
      </c>
      <c r="BO19" s="132">
        <f t="shared" si="10"/>
        <v>5800414.6054905187</v>
      </c>
      <c r="BP19" s="132">
        <f t="shared" si="10"/>
        <v>5840965.8681550678</v>
      </c>
      <c r="BQ19" s="132">
        <f t="shared" si="10"/>
        <v>5881589.5299468907</v>
      </c>
      <c r="BR19" s="132">
        <f t="shared" si="10"/>
        <v>5922284.9346589316</v>
      </c>
      <c r="BS19" s="132">
        <f t="shared" si="10"/>
        <v>5963051.4280959982</v>
      </c>
      <c r="BT19" s="132">
        <f t="shared" si="10"/>
        <v>6003888.358071357</v>
      </c>
      <c r="BU19" s="132">
        <f t="shared" si="10"/>
        <v>6044795.0744033186</v>
      </c>
      <c r="BV19" s="132">
        <f t="shared" si="10"/>
        <v>6085770.9289118657</v>
      </c>
      <c r="BW19" s="132">
        <f t="shared" si="10"/>
        <v>6126815.2754152389</v>
      </c>
      <c r="BX19" s="132">
        <f t="shared" si="10"/>
        <v>6167927.4697265625</v>
      </c>
      <c r="BY19" s="132">
        <f t="shared" si="10"/>
        <v>6209106.8696504347</v>
      </c>
      <c r="BZ19" s="132">
        <f t="shared" si="10"/>
        <v>6250352.8349795593</v>
      </c>
      <c r="CA19" s="132">
        <f t="shared" si="10"/>
        <v>6291664.7274913639</v>
      </c>
      <c r="CB19" s="132">
        <f t="shared" si="10"/>
        <v>6333041.9109446025</v>
      </c>
      <c r="CC19" s="132">
        <f t="shared" si="10"/>
        <v>6374483.7510760017</v>
      </c>
      <c r="CD19" s="132">
        <f t="shared" si="10"/>
        <v>6415989.6155968644</v>
      </c>
      <c r="CE19" s="132">
        <f t="shared" si="10"/>
        <v>6457558.8741897261</v>
      </c>
      <c r="CF19" s="132">
        <f t="shared" si="10"/>
        <v>6499190.8985049538</v>
      </c>
      <c r="CG19" s="132">
        <f t="shared" si="10"/>
        <v>6540885.0621574074</v>
      </c>
      <c r="CH19" s="132">
        <f t="shared" si="10"/>
        <v>6582640.7407230632</v>
      </c>
      <c r="CI19" s="132">
        <f t="shared" si="10"/>
        <v>6624457.3117356617</v>
      </c>
      <c r="CJ19" s="132">
        <f t="shared" si="10"/>
        <v>6666334.1546833431</v>
      </c>
      <c r="CK19" s="132">
        <f t="shared" si="10"/>
        <v>6708270.6510053948</v>
      </c>
      <c r="CL19" s="132">
        <f t="shared" si="10"/>
        <v>6750266.1840884434</v>
      </c>
      <c r="CM19" s="132">
        <f t="shared" si="10"/>
        <v>6792320.1392640853</v>
      </c>
      <c r="CN19" s="132">
        <f t="shared" si="10"/>
        <v>6834431.9038042277</v>
      </c>
      <c r="CO19" s="132">
        <f t="shared" si="10"/>
        <v>6876600.8669191319</v>
      </c>
      <c r="CP19" s="132">
        <f t="shared" si="10"/>
        <v>6918826.4197526919</v>
      </c>
      <c r="CQ19" s="132">
        <f t="shared" si="10"/>
        <v>6961107.955380491</v>
      </c>
      <c r="CR19" s="132">
        <f t="shared" si="10"/>
        <v>7003444.868805063</v>
      </c>
      <c r="CS19" s="132">
        <f t="shared" si="10"/>
        <v>7045836.5569539657</v>
      </c>
      <c r="CT19" s="132">
        <f t="shared" si="10"/>
        <v>7088282.418675147</v>
      </c>
      <c r="CU19" s="132">
        <f t="shared" si="10"/>
        <v>7130781.8547345698</v>
      </c>
      <c r="CV19" s="132">
        <f t="shared" si="10"/>
        <v>7173334.2678124625</v>
      </c>
      <c r="CW19" s="132">
        <f t="shared" si="10"/>
        <v>7215939.0625000857</v>
      </c>
      <c r="CX19" s="132">
        <f t="shared" si="10"/>
        <v>7258595.6452964097</v>
      </c>
      <c r="CY19" s="132">
        <f t="shared" si="10"/>
        <v>7301303.4246048024</v>
      </c>
      <c r="CZ19" s="132">
        <f t="shared" si="10"/>
        <v>7344061.810729729</v>
      </c>
      <c r="DA19" s="132">
        <f t="shared" si="10"/>
        <v>7386870.2158734426</v>
      </c>
      <c r="DB19" s="132">
        <f t="shared" si="10"/>
        <v>7429728.054132645</v>
      </c>
      <c r="DC19" s="132">
        <f t="shared" si="10"/>
        <v>7472634.7414952582</v>
      </c>
      <c r="DD19" s="132">
        <f t="shared" si="10"/>
        <v>7515589.6958370293</v>
      </c>
      <c r="DE19" s="132">
        <f t="shared" si="10"/>
        <v>7558592.3369183391</v>
      </c>
      <c r="DF19" s="132">
        <f t="shared" si="10"/>
        <v>7601642.0863808068</v>
      </c>
      <c r="DG19" s="132">
        <f t="shared" si="10"/>
        <v>7644738.3677440872</v>
      </c>
      <c r="DH19" s="132">
        <f t="shared" si="10"/>
        <v>7687880.6064025136</v>
      </c>
      <c r="DI19" s="132">
        <f t="shared" si="10"/>
        <v>7731068.2296218667</v>
      </c>
      <c r="DJ19" s="132">
        <f t="shared" si="10"/>
        <v>7774300.6665360583</v>
      </c>
      <c r="DK19" s="132">
        <f t="shared" si="10"/>
        <v>7817577.3481438635</v>
      </c>
      <c r="DL19" s="132">
        <f t="shared" si="10"/>
        <v>7860897.7073056512</v>
      </c>
      <c r="DM19" s="132">
        <f t="shared" si="10"/>
        <v>7904261.1787401</v>
      </c>
      <c r="DN19" s="132">
        <f t="shared" si="10"/>
        <v>7947667.1990209371</v>
      </c>
      <c r="DO19" s="132">
        <f t="shared" si="10"/>
        <v>7991115.2065736623</v>
      </c>
      <c r="DP19" s="132">
        <f t="shared" si="10"/>
        <v>8034604.6416722899</v>
      </c>
      <c r="DQ19" s="132">
        <f t="shared" si="10"/>
        <v>8078134.9464360885</v>
      </c>
      <c r="DR19" s="132">
        <f t="shared" si="10"/>
        <v>8121705.5648263162</v>
      </c>
      <c r="DS19" s="132">
        <f t="shared" si="10"/>
        <v>8165315.9426429663</v>
      </c>
      <c r="DT19" s="132">
        <f t="shared" si="10"/>
        <v>8208965.5275215153</v>
      </c>
      <c r="DU19" s="132">
        <f t="shared" si="10"/>
        <v>8252653.7689296771</v>
      </c>
      <c r="DV19" s="132">
        <f t="shared" si="10"/>
        <v>8296380.1181641519</v>
      </c>
      <c r="DW19" s="132">
        <f t="shared" si="10"/>
        <v>8340144.0283473758</v>
      </c>
      <c r="DX19" s="132">
        <f t="shared" si="10"/>
        <v>8383944.9544242881</v>
      </c>
      <c r="DY19" s="132">
        <f t="shared" si="10"/>
        <v>8427782.3531590886</v>
      </c>
      <c r="DZ19" s="132">
        <f t="shared" ref="DZ19:GK19" si="11">DZ18^2</f>
        <v>8471655.6831320208</v>
      </c>
      <c r="EA19" s="132">
        <f t="shared" si="11"/>
        <v>8515564.4047360867</v>
      </c>
      <c r="EB19" s="132">
        <f t="shared" si="11"/>
        <v>8559507.9801738877</v>
      </c>
      <c r="EC19" s="132">
        <f t="shared" si="11"/>
        <v>8603485.8734543305</v>
      </c>
      <c r="ED19" s="132">
        <f t="shared" si="11"/>
        <v>8647497.5503894631</v>
      </c>
      <c r="EE19" s="132">
        <f t="shared" si="11"/>
        <v>8691542.4785912018</v>
      </c>
      <c r="EF19" s="132">
        <f t="shared" si="11"/>
        <v>8735620.1274681501</v>
      </c>
      <c r="EG19" s="132">
        <f t="shared" si="11"/>
        <v>8779729.9682223573</v>
      </c>
      <c r="EH19" s="132">
        <f t="shared" si="11"/>
        <v>8823871.4738461319</v>
      </c>
      <c r="EI19" s="132">
        <f t="shared" si="11"/>
        <v>8868044.1191188004</v>
      </c>
      <c r="EJ19" s="132">
        <f t="shared" si="11"/>
        <v>8912247.3806035221</v>
      </c>
      <c r="EK19" s="132">
        <f t="shared" si="11"/>
        <v>8956480.7366440892</v>
      </c>
      <c r="EL19" s="132">
        <f t="shared" si="11"/>
        <v>9000743.6673617084</v>
      </c>
      <c r="EM19" s="132">
        <f t="shared" si="11"/>
        <v>9045035.6546518132</v>
      </c>
      <c r="EN19" s="132">
        <f t="shared" si="11"/>
        <v>9089356.1821808666</v>
      </c>
      <c r="EO19" s="132">
        <f t="shared" si="11"/>
        <v>9133704.7353831623</v>
      </c>
      <c r="EP19" s="132">
        <f t="shared" si="11"/>
        <v>9178080.8014576547</v>
      </c>
      <c r="EQ19" s="132">
        <f t="shared" si="11"/>
        <v>9222483.8693647422</v>
      </c>
      <c r="ER19" s="132">
        <f t="shared" si="11"/>
        <v>9266913.429823108</v>
      </c>
      <c r="ES19" s="132">
        <f t="shared" si="11"/>
        <v>9311368.9753065351</v>
      </c>
      <c r="ET19" s="132">
        <f t="shared" si="11"/>
        <v>9355850.0000407174</v>
      </c>
      <c r="EU19" s="132">
        <f t="shared" si="11"/>
        <v>9400356.0000000894</v>
      </c>
      <c r="EV19" s="132">
        <f t="shared" si="11"/>
        <v>9444886.4729046654</v>
      </c>
      <c r="EW19" s="132">
        <f t="shared" si="11"/>
        <v>9489440.9182168487</v>
      </c>
      <c r="EX19" s="132">
        <f t="shared" si="11"/>
        <v>9534018.837138271</v>
      </c>
      <c r="EY19" s="132">
        <f t="shared" si="11"/>
        <v>9578619.7326066718</v>
      </c>
      <c r="EZ19" s="132">
        <f t="shared" si="11"/>
        <v>9623243.1092926543</v>
      </c>
      <c r="FA19" s="132">
        <f t="shared" si="11"/>
        <v>9667888.4735965896</v>
      </c>
      <c r="FB19" s="132">
        <f t="shared" si="11"/>
        <v>9712555.3336454555</v>
      </c>
      <c r="FC19" s="132">
        <f t="shared" si="11"/>
        <v>9757243.1992896628</v>
      </c>
      <c r="FD19" s="132">
        <f t="shared" si="11"/>
        <v>9801951.582099922</v>
      </c>
      <c r="FE19" s="132">
        <f t="shared" si="11"/>
        <v>9846679.9953640923</v>
      </c>
      <c r="FF19" s="132">
        <f t="shared" si="11"/>
        <v>9891427.9540840276</v>
      </c>
      <c r="FG19" s="132">
        <f t="shared" si="11"/>
        <v>9936194.9749724679</v>
      </c>
      <c r="FH19" s="132">
        <f t="shared" si="11"/>
        <v>9980980.5764498636</v>
      </c>
      <c r="FI19" s="132">
        <f t="shared" si="11"/>
        <v>10025784.278641257</v>
      </c>
      <c r="FJ19" s="132">
        <f t="shared" si="11"/>
        <v>10070605.603373157</v>
      </c>
      <c r="FK19" s="132">
        <f t="shared" si="11"/>
        <v>10115444.074170392</v>
      </c>
      <c r="FL19" s="132">
        <f t="shared" si="11"/>
        <v>10160299.216253016</v>
      </c>
      <c r="FM19" s="132">
        <f t="shared" si="11"/>
        <v>10205170.556533147</v>
      </c>
      <c r="FN19" s="132">
        <f t="shared" si="11"/>
        <v>10250057.623611862</v>
      </c>
      <c r="FO19" s="132">
        <f t="shared" si="11"/>
        <v>10294959.947776088</v>
      </c>
      <c r="FP19" s="132">
        <f t="shared" si="11"/>
        <v>10339877.060995487</v>
      </c>
      <c r="FQ19" s="132">
        <f t="shared" si="11"/>
        <v>10384808.496919328</v>
      </c>
      <c r="FR19" s="132">
        <f t="shared" si="11"/>
        <v>10429753.790873384</v>
      </c>
      <c r="FS19" s="132">
        <f t="shared" si="11"/>
        <v>10474712.479856828</v>
      </c>
      <c r="FT19" s="132">
        <f t="shared" si="11"/>
        <v>10519684.102539152</v>
      </c>
      <c r="FU19" s="132">
        <f t="shared" si="11"/>
        <v>10564668.199257031</v>
      </c>
      <c r="FV19" s="132">
        <f t="shared" si="11"/>
        <v>10609664.312011225</v>
      </c>
      <c r="FW19" s="132">
        <f t="shared" si="11"/>
        <v>10654671.984463535</v>
      </c>
      <c r="FX19" s="132">
        <f t="shared" si="11"/>
        <v>10699690.761933647</v>
      </c>
      <c r="FY19" s="132">
        <f t="shared" si="11"/>
        <v>10744720.191396087</v>
      </c>
      <c r="FZ19" s="132">
        <f t="shared" si="11"/>
        <v>10789759.821477121</v>
      </c>
      <c r="GA19" s="132">
        <f t="shared" si="11"/>
        <v>10834809.202451652</v>
      </c>
      <c r="GB19" s="132">
        <f t="shared" si="11"/>
        <v>10879867.886240182</v>
      </c>
      <c r="GC19" s="132">
        <f t="shared" si="11"/>
        <v>10924935.426405719</v>
      </c>
      <c r="GD19" s="132">
        <f t="shared" si="11"/>
        <v>10970011.378150657</v>
      </c>
      <c r="GE19" s="132">
        <f t="shared" si="11"/>
        <v>11015095.29831377</v>
      </c>
      <c r="GF19" s="132">
        <f t="shared" si="11"/>
        <v>11060186.74536722</v>
      </c>
      <c r="GG19" s="132">
        <f t="shared" si="11"/>
        <v>11105285.279413091</v>
      </c>
      <c r="GH19" s="132">
        <f t="shared" si="11"/>
        <v>11150390.462180816</v>
      </c>
      <c r="GI19" s="132">
        <f t="shared" si="11"/>
        <v>11195501.85702409</v>
      </c>
      <c r="GJ19" s="132">
        <f t="shared" si="11"/>
        <v>11240619.028917491</v>
      </c>
      <c r="GK19" s="132">
        <f t="shared" si="11"/>
        <v>11285741.544453379</v>
      </c>
      <c r="GL19" s="132">
        <f t="shared" ref="GL19:IQ19" si="12">GL18^2</f>
        <v>11330868.971839247</v>
      </c>
      <c r="GM19" s="132">
        <f t="shared" si="12"/>
        <v>11376000.880894635</v>
      </c>
      <c r="GN19" s="132">
        <f t="shared" si="12"/>
        <v>11421136.843047746</v>
      </c>
      <c r="GO19" s="132">
        <f t="shared" si="12"/>
        <v>11466276.4313324</v>
      </c>
      <c r="GP19" s="132">
        <f t="shared" si="12"/>
        <v>11511419.220385458</v>
      </c>
      <c r="GQ19" s="132">
        <f t="shared" si="12"/>
        <v>11556564.786443388</v>
      </c>
      <c r="GR19" s="132">
        <f t="shared" si="12"/>
        <v>11601712.707339358</v>
      </c>
      <c r="GS19" s="132">
        <f t="shared" si="12"/>
        <v>11646862.562500181</v>
      </c>
      <c r="GT19" s="132">
        <f t="shared" si="12"/>
        <v>11692013.932943309</v>
      </c>
      <c r="GU19" s="132">
        <f t="shared" si="12"/>
        <v>11737166.401273778</v>
      </c>
      <c r="GV19" s="132">
        <f t="shared" si="12"/>
        <v>11782319.551681211</v>
      </c>
      <c r="GW19" s="132">
        <f t="shared" si="12"/>
        <v>11827472.96993679</v>
      </c>
      <c r="GX19" s="132">
        <f t="shared" si="12"/>
        <v>11872626.243390242</v>
      </c>
      <c r="GY19" s="132">
        <f t="shared" si="12"/>
        <v>11917778.960966812</v>
      </c>
      <c r="GZ19" s="132">
        <f t="shared" si="12"/>
        <v>11962930.713164268</v>
      </c>
      <c r="HA19" s="132">
        <f t="shared" si="12"/>
        <v>12008081.092049874</v>
      </c>
      <c r="HB19" s="132">
        <f t="shared" si="12"/>
        <v>12053229.691257421</v>
      </c>
      <c r="HC19" s="132">
        <f t="shared" si="12"/>
        <v>12098376.105984183</v>
      </c>
      <c r="HD19" s="132">
        <f t="shared" si="12"/>
        <v>12143519.932987934</v>
      </c>
      <c r="HE19" s="132">
        <f t="shared" si="12"/>
        <v>12188660.770583956</v>
      </c>
      <c r="HF19" s="132">
        <f t="shared" si="12"/>
        <v>12233798.218642049</v>
      </c>
      <c r="HG19" s="132">
        <f t="shared" si="12"/>
        <v>12278931.878583534</v>
      </c>
      <c r="HH19" s="132">
        <f t="shared" si="12"/>
        <v>12324061.353378244</v>
      </c>
      <c r="HI19" s="132">
        <f t="shared" si="12"/>
        <v>12369186.247541577</v>
      </c>
      <c r="HJ19" s="132">
        <f t="shared" si="12"/>
        <v>12414306.167131484</v>
      </c>
      <c r="HK19" s="132">
        <f t="shared" si="12"/>
        <v>12459420.719745513</v>
      </c>
      <c r="HL19" s="132">
        <f t="shared" si="12"/>
        <v>12504529.514517823</v>
      </c>
      <c r="HM19" s="132">
        <f t="shared" si="12"/>
        <v>12549632.162116183</v>
      </c>
      <c r="HN19" s="132">
        <f t="shared" si="12"/>
        <v>12594728.274739046</v>
      </c>
      <c r="HO19" s="132">
        <f t="shared" si="12"/>
        <v>12639817.466112575</v>
      </c>
      <c r="HP19" s="132">
        <f t="shared" si="12"/>
        <v>12684899.351487633</v>
      </c>
      <c r="HQ19" s="132">
        <f t="shared" si="12"/>
        <v>12729973.547636868</v>
      </c>
      <c r="HR19" s="132">
        <f t="shared" si="12"/>
        <v>12775039.672851745</v>
      </c>
      <c r="HS19" s="132">
        <f t="shared" si="12"/>
        <v>12820097.346939567</v>
      </c>
      <c r="HT19" s="132">
        <f t="shared" si="12"/>
        <v>12865146.191220561</v>
      </c>
      <c r="HU19" s="132">
        <f t="shared" si="12"/>
        <v>12910185.828524869</v>
      </c>
      <c r="HV19" s="132">
        <f t="shared" si="12"/>
        <v>12955215.883189665</v>
      </c>
      <c r="HW19" s="132">
        <f t="shared" si="12"/>
        <v>13000235.981056176</v>
      </c>
      <c r="HX19" s="132">
        <f t="shared" si="12"/>
        <v>13045245.749466741</v>
      </c>
      <c r="HY19" s="132">
        <f t="shared" si="12"/>
        <v>13090244.817261858</v>
      </c>
      <c r="HZ19" s="132">
        <f t="shared" si="12"/>
        <v>13135232.81477729</v>
      </c>
      <c r="IA19" s="132">
        <f t="shared" si="12"/>
        <v>13180209.373841109</v>
      </c>
      <c r="IB19" s="132">
        <f t="shared" si="12"/>
        <v>13225174.127770742</v>
      </c>
      <c r="IC19" s="132">
        <f t="shared" si="12"/>
        <v>13270126.711370079</v>
      </c>
      <c r="ID19" s="132">
        <f t="shared" si="12"/>
        <v>13315066.760926513</v>
      </c>
      <c r="IE19" s="132">
        <f t="shared" si="12"/>
        <v>13359993.914208084</v>
      </c>
      <c r="IF19" s="132">
        <f t="shared" si="12"/>
        <v>13404907.810460487</v>
      </c>
      <c r="IG19" s="132">
        <f t="shared" si="12"/>
        <v>13449808.090404181</v>
      </c>
      <c r="IH19" s="132">
        <f t="shared" si="12"/>
        <v>13494694.396231486</v>
      </c>
      <c r="II19" s="132">
        <f t="shared" si="12"/>
        <v>13539566.37160366</v>
      </c>
      <c r="IJ19" s="132">
        <f t="shared" si="12"/>
        <v>13584423.661648018</v>
      </c>
      <c r="IK19" s="132">
        <f t="shared" si="12"/>
        <v>13629265.91295499</v>
      </c>
      <c r="IL19" s="132">
        <f t="shared" si="12"/>
        <v>13674092.773575246</v>
      </c>
      <c r="IM19" s="132">
        <f t="shared" si="12"/>
        <v>13718903.893016774</v>
      </c>
      <c r="IN19" s="132">
        <f t="shared" si="12"/>
        <v>13763698.922242008</v>
      </c>
      <c r="IO19" s="132">
        <f t="shared" si="12"/>
        <v>13808477.513664948</v>
      </c>
      <c r="IP19" s="132">
        <f t="shared" si="12"/>
        <v>13853239.321148206</v>
      </c>
      <c r="IQ19" s="132">
        <f t="shared" si="12"/>
        <v>13897984.000000177</v>
      </c>
    </row>
    <row r="20" spans="1:252" ht="15" customHeight="1" x14ac:dyDescent="0.25">
      <c r="A20" s="132" t="s">
        <v>76</v>
      </c>
      <c r="B20" s="132" t="str">
        <f t="shared" ref="B20:BM20" si="13">(IF(B19=$B$21,B17,""))</f>
        <v/>
      </c>
      <c r="C20" s="132" t="str">
        <f t="shared" si="13"/>
        <v/>
      </c>
      <c r="D20" s="132" t="str">
        <f t="shared" si="13"/>
        <v/>
      </c>
      <c r="E20" s="132" t="str">
        <f t="shared" si="13"/>
        <v/>
      </c>
      <c r="F20" s="132" t="str">
        <f t="shared" si="13"/>
        <v/>
      </c>
      <c r="G20" s="132" t="str">
        <f t="shared" si="13"/>
        <v/>
      </c>
      <c r="H20" s="132" t="str">
        <f t="shared" si="13"/>
        <v/>
      </c>
      <c r="I20" s="132" t="str">
        <f t="shared" si="13"/>
        <v/>
      </c>
      <c r="J20" s="132" t="str">
        <f t="shared" si="13"/>
        <v/>
      </c>
      <c r="K20" s="132" t="str">
        <f t="shared" si="13"/>
        <v/>
      </c>
      <c r="L20" s="132" t="str">
        <f t="shared" si="13"/>
        <v/>
      </c>
      <c r="M20" s="132" t="str">
        <f t="shared" si="13"/>
        <v/>
      </c>
      <c r="N20" s="132" t="str">
        <f t="shared" si="13"/>
        <v/>
      </c>
      <c r="O20" s="132" t="str">
        <f t="shared" si="13"/>
        <v/>
      </c>
      <c r="P20" s="132" t="str">
        <f t="shared" si="13"/>
        <v/>
      </c>
      <c r="Q20" s="132" t="str">
        <f t="shared" si="13"/>
        <v/>
      </c>
      <c r="R20" s="132" t="str">
        <f t="shared" si="13"/>
        <v/>
      </c>
      <c r="S20" s="132" t="str">
        <f t="shared" si="13"/>
        <v/>
      </c>
      <c r="T20" s="132" t="str">
        <f t="shared" si="13"/>
        <v/>
      </c>
      <c r="U20" s="132" t="str">
        <f t="shared" si="13"/>
        <v/>
      </c>
      <c r="V20" s="132" t="str">
        <f t="shared" si="13"/>
        <v/>
      </c>
      <c r="W20" s="132" t="str">
        <f t="shared" si="13"/>
        <v/>
      </c>
      <c r="X20" s="132" t="str">
        <f t="shared" si="13"/>
        <v/>
      </c>
      <c r="Y20" s="132" t="str">
        <f t="shared" si="13"/>
        <v/>
      </c>
      <c r="Z20" s="132" t="str">
        <f t="shared" si="13"/>
        <v/>
      </c>
      <c r="AA20" s="132" t="str">
        <f t="shared" si="13"/>
        <v/>
      </c>
      <c r="AB20" s="132" t="str">
        <f t="shared" si="13"/>
        <v/>
      </c>
      <c r="AC20" s="132" t="str">
        <f t="shared" si="13"/>
        <v/>
      </c>
      <c r="AD20" s="132" t="str">
        <f t="shared" si="13"/>
        <v/>
      </c>
      <c r="AE20" s="132" t="str">
        <f t="shared" si="13"/>
        <v/>
      </c>
      <c r="AF20" s="132" t="str">
        <f t="shared" si="13"/>
        <v/>
      </c>
      <c r="AG20" s="132" t="str">
        <f t="shared" si="13"/>
        <v/>
      </c>
      <c r="AH20" s="132" t="str">
        <f t="shared" si="13"/>
        <v/>
      </c>
      <c r="AI20" s="132" t="str">
        <f t="shared" si="13"/>
        <v/>
      </c>
      <c r="AJ20" s="132" t="str">
        <f t="shared" si="13"/>
        <v/>
      </c>
      <c r="AK20" s="132" t="str">
        <f t="shared" si="13"/>
        <v/>
      </c>
      <c r="AL20" s="132" t="str">
        <f t="shared" si="13"/>
        <v/>
      </c>
      <c r="AM20" s="132" t="str">
        <f t="shared" si="13"/>
        <v/>
      </c>
      <c r="AN20" s="132" t="str">
        <f t="shared" si="13"/>
        <v/>
      </c>
      <c r="AO20" s="132" t="str">
        <f t="shared" si="13"/>
        <v/>
      </c>
      <c r="AP20" s="132" t="str">
        <f t="shared" si="13"/>
        <v/>
      </c>
      <c r="AQ20" s="132" t="str">
        <f t="shared" si="13"/>
        <v/>
      </c>
      <c r="AR20" s="132" t="str">
        <f t="shared" si="13"/>
        <v/>
      </c>
      <c r="AS20" s="132" t="str">
        <f t="shared" si="13"/>
        <v/>
      </c>
      <c r="AT20" s="132" t="str">
        <f t="shared" si="13"/>
        <v/>
      </c>
      <c r="AU20" s="132" t="str">
        <f t="shared" si="13"/>
        <v/>
      </c>
      <c r="AV20" s="132" t="str">
        <f t="shared" si="13"/>
        <v/>
      </c>
      <c r="AW20" s="132" t="str">
        <f t="shared" si="13"/>
        <v/>
      </c>
      <c r="AX20" s="132" t="str">
        <f t="shared" si="13"/>
        <v/>
      </c>
      <c r="AY20" s="132" t="str">
        <f t="shared" si="13"/>
        <v/>
      </c>
      <c r="AZ20" s="132" t="str">
        <f t="shared" si="13"/>
        <v/>
      </c>
      <c r="BA20" s="132" t="str">
        <f t="shared" si="13"/>
        <v/>
      </c>
      <c r="BB20" s="132" t="str">
        <f t="shared" si="13"/>
        <v/>
      </c>
      <c r="BC20" s="132" t="str">
        <f t="shared" si="13"/>
        <v/>
      </c>
      <c r="BD20" s="132" t="str">
        <f t="shared" si="13"/>
        <v/>
      </c>
      <c r="BE20" s="132" t="str">
        <f t="shared" si="13"/>
        <v/>
      </c>
      <c r="BF20" s="132" t="str">
        <f t="shared" si="13"/>
        <v/>
      </c>
      <c r="BG20" s="132" t="str">
        <f t="shared" si="13"/>
        <v/>
      </c>
      <c r="BH20" s="132" t="str">
        <f t="shared" si="13"/>
        <v/>
      </c>
      <c r="BI20" s="132" t="str">
        <f t="shared" si="13"/>
        <v/>
      </c>
      <c r="BJ20" s="132" t="str">
        <f t="shared" si="13"/>
        <v/>
      </c>
      <c r="BK20" s="132" t="str">
        <f t="shared" si="13"/>
        <v/>
      </c>
      <c r="BL20" s="132" t="str">
        <f t="shared" si="13"/>
        <v/>
      </c>
      <c r="BM20" s="132" t="str">
        <f t="shared" si="13"/>
        <v/>
      </c>
      <c r="BN20" s="132" t="str">
        <f t="shared" ref="BN20:DY20" si="14">(IF(BN19=$B$21,BN17,""))</f>
        <v/>
      </c>
      <c r="BO20" s="132" t="str">
        <f t="shared" si="14"/>
        <v/>
      </c>
      <c r="BP20" s="132" t="str">
        <f t="shared" si="14"/>
        <v/>
      </c>
      <c r="BQ20" s="132" t="str">
        <f t="shared" si="14"/>
        <v/>
      </c>
      <c r="BR20" s="132" t="str">
        <f t="shared" si="14"/>
        <v/>
      </c>
      <c r="BS20" s="132" t="str">
        <f t="shared" si="14"/>
        <v/>
      </c>
      <c r="BT20" s="132" t="str">
        <f t="shared" si="14"/>
        <v/>
      </c>
      <c r="BU20" s="132" t="str">
        <f t="shared" si="14"/>
        <v/>
      </c>
      <c r="BV20" s="132" t="str">
        <f t="shared" si="14"/>
        <v/>
      </c>
      <c r="BW20" s="132" t="str">
        <f t="shared" si="14"/>
        <v/>
      </c>
      <c r="BX20" s="132" t="str">
        <f t="shared" si="14"/>
        <v/>
      </c>
      <c r="BY20" s="132" t="str">
        <f t="shared" si="14"/>
        <v/>
      </c>
      <c r="BZ20" s="132" t="str">
        <f t="shared" si="14"/>
        <v/>
      </c>
      <c r="CA20" s="132" t="str">
        <f t="shared" si="14"/>
        <v/>
      </c>
      <c r="CB20" s="132" t="str">
        <f t="shared" si="14"/>
        <v/>
      </c>
      <c r="CC20" s="132" t="str">
        <f t="shared" si="14"/>
        <v/>
      </c>
      <c r="CD20" s="132" t="str">
        <f t="shared" si="14"/>
        <v/>
      </c>
      <c r="CE20" s="132" t="str">
        <f t="shared" si="14"/>
        <v/>
      </c>
      <c r="CF20" s="132" t="str">
        <f t="shared" si="14"/>
        <v/>
      </c>
      <c r="CG20" s="132" t="str">
        <f t="shared" si="14"/>
        <v/>
      </c>
      <c r="CH20" s="132" t="str">
        <f t="shared" si="14"/>
        <v/>
      </c>
      <c r="CI20" s="132" t="str">
        <f t="shared" si="14"/>
        <v/>
      </c>
      <c r="CJ20" s="132" t="str">
        <f t="shared" si="14"/>
        <v/>
      </c>
      <c r="CK20" s="132" t="str">
        <f t="shared" si="14"/>
        <v/>
      </c>
      <c r="CL20" s="132" t="str">
        <f t="shared" si="14"/>
        <v/>
      </c>
      <c r="CM20" s="132" t="str">
        <f t="shared" si="14"/>
        <v/>
      </c>
      <c r="CN20" s="132" t="str">
        <f t="shared" si="14"/>
        <v/>
      </c>
      <c r="CO20" s="132" t="str">
        <f t="shared" si="14"/>
        <v/>
      </c>
      <c r="CP20" s="132" t="str">
        <f t="shared" si="14"/>
        <v/>
      </c>
      <c r="CQ20" s="132" t="str">
        <f t="shared" si="14"/>
        <v/>
      </c>
      <c r="CR20" s="132" t="str">
        <f t="shared" si="14"/>
        <v/>
      </c>
      <c r="CS20" s="132" t="str">
        <f t="shared" si="14"/>
        <v/>
      </c>
      <c r="CT20" s="132" t="str">
        <f t="shared" si="14"/>
        <v/>
      </c>
      <c r="CU20" s="132" t="str">
        <f t="shared" si="14"/>
        <v/>
      </c>
      <c r="CV20" s="132" t="str">
        <f t="shared" si="14"/>
        <v/>
      </c>
      <c r="CW20" s="132" t="str">
        <f t="shared" si="14"/>
        <v/>
      </c>
      <c r="CX20" s="132" t="str">
        <f t="shared" si="14"/>
        <v/>
      </c>
      <c r="CY20" s="132" t="str">
        <f t="shared" si="14"/>
        <v/>
      </c>
      <c r="CZ20" s="132" t="str">
        <f t="shared" si="14"/>
        <v/>
      </c>
      <c r="DA20" s="132" t="str">
        <f t="shared" si="14"/>
        <v/>
      </c>
      <c r="DB20" s="132" t="str">
        <f t="shared" si="14"/>
        <v/>
      </c>
      <c r="DC20" s="132" t="str">
        <f t="shared" si="14"/>
        <v/>
      </c>
      <c r="DD20" s="132" t="str">
        <f t="shared" si="14"/>
        <v/>
      </c>
      <c r="DE20" s="132" t="str">
        <f t="shared" si="14"/>
        <v/>
      </c>
      <c r="DF20" s="132" t="str">
        <f t="shared" si="14"/>
        <v/>
      </c>
      <c r="DG20" s="132" t="str">
        <f t="shared" si="14"/>
        <v/>
      </c>
      <c r="DH20" s="132" t="str">
        <f t="shared" si="14"/>
        <v/>
      </c>
      <c r="DI20" s="132" t="str">
        <f t="shared" si="14"/>
        <v/>
      </c>
      <c r="DJ20" s="132" t="str">
        <f t="shared" si="14"/>
        <v/>
      </c>
      <c r="DK20" s="132" t="str">
        <f t="shared" si="14"/>
        <v/>
      </c>
      <c r="DL20" s="132" t="str">
        <f t="shared" si="14"/>
        <v/>
      </c>
      <c r="DM20" s="132" t="str">
        <f t="shared" si="14"/>
        <v/>
      </c>
      <c r="DN20" s="132" t="str">
        <f t="shared" si="14"/>
        <v/>
      </c>
      <c r="DO20" s="132" t="str">
        <f t="shared" si="14"/>
        <v/>
      </c>
      <c r="DP20" s="132" t="str">
        <f t="shared" si="14"/>
        <v/>
      </c>
      <c r="DQ20" s="132" t="str">
        <f t="shared" si="14"/>
        <v/>
      </c>
      <c r="DR20" s="132" t="str">
        <f t="shared" si="14"/>
        <v/>
      </c>
      <c r="DS20" s="132" t="str">
        <f t="shared" si="14"/>
        <v/>
      </c>
      <c r="DT20" s="132" t="str">
        <f t="shared" si="14"/>
        <v/>
      </c>
      <c r="DU20" s="132" t="str">
        <f t="shared" si="14"/>
        <v/>
      </c>
      <c r="DV20" s="132" t="str">
        <f t="shared" si="14"/>
        <v/>
      </c>
      <c r="DW20" s="132" t="str">
        <f t="shared" si="14"/>
        <v/>
      </c>
      <c r="DX20" s="132" t="str">
        <f t="shared" si="14"/>
        <v/>
      </c>
      <c r="DY20" s="132" t="str">
        <f t="shared" si="14"/>
        <v/>
      </c>
      <c r="DZ20" s="132" t="str">
        <f t="shared" ref="DZ20:GK20" si="15">(IF(DZ19=$B$21,DZ17,""))</f>
        <v/>
      </c>
      <c r="EA20" s="132" t="str">
        <f t="shared" si="15"/>
        <v/>
      </c>
      <c r="EB20" s="132" t="str">
        <f t="shared" si="15"/>
        <v/>
      </c>
      <c r="EC20" s="132" t="str">
        <f t="shared" si="15"/>
        <v/>
      </c>
      <c r="ED20" s="132" t="str">
        <f t="shared" si="15"/>
        <v/>
      </c>
      <c r="EE20" s="132" t="str">
        <f t="shared" si="15"/>
        <v/>
      </c>
      <c r="EF20" s="132" t="str">
        <f t="shared" si="15"/>
        <v/>
      </c>
      <c r="EG20" s="132" t="str">
        <f t="shared" si="15"/>
        <v/>
      </c>
      <c r="EH20" s="132" t="str">
        <f t="shared" si="15"/>
        <v/>
      </c>
      <c r="EI20" s="132" t="str">
        <f t="shared" si="15"/>
        <v/>
      </c>
      <c r="EJ20" s="132" t="str">
        <f t="shared" si="15"/>
        <v/>
      </c>
      <c r="EK20" s="132" t="str">
        <f t="shared" si="15"/>
        <v/>
      </c>
      <c r="EL20" s="132" t="str">
        <f t="shared" si="15"/>
        <v/>
      </c>
      <c r="EM20" s="132" t="str">
        <f t="shared" si="15"/>
        <v/>
      </c>
      <c r="EN20" s="132" t="str">
        <f t="shared" si="15"/>
        <v/>
      </c>
      <c r="EO20" s="132" t="str">
        <f t="shared" si="15"/>
        <v/>
      </c>
      <c r="EP20" s="132" t="str">
        <f t="shared" si="15"/>
        <v/>
      </c>
      <c r="EQ20" s="132" t="str">
        <f t="shared" si="15"/>
        <v/>
      </c>
      <c r="ER20" s="132" t="str">
        <f t="shared" si="15"/>
        <v/>
      </c>
      <c r="ES20" s="132" t="str">
        <f t="shared" si="15"/>
        <v/>
      </c>
      <c r="ET20" s="132" t="str">
        <f t="shared" si="15"/>
        <v/>
      </c>
      <c r="EU20" s="132" t="str">
        <f t="shared" si="15"/>
        <v/>
      </c>
      <c r="EV20" s="132" t="str">
        <f t="shared" si="15"/>
        <v/>
      </c>
      <c r="EW20" s="132" t="str">
        <f t="shared" si="15"/>
        <v/>
      </c>
      <c r="EX20" s="132" t="str">
        <f t="shared" si="15"/>
        <v/>
      </c>
      <c r="EY20" s="132" t="str">
        <f t="shared" si="15"/>
        <v/>
      </c>
      <c r="EZ20" s="132" t="str">
        <f t="shared" si="15"/>
        <v/>
      </c>
      <c r="FA20" s="132" t="str">
        <f t="shared" si="15"/>
        <v/>
      </c>
      <c r="FB20" s="132" t="str">
        <f t="shared" si="15"/>
        <v/>
      </c>
      <c r="FC20" s="132" t="str">
        <f t="shared" si="15"/>
        <v/>
      </c>
      <c r="FD20" s="132" t="str">
        <f t="shared" si="15"/>
        <v/>
      </c>
      <c r="FE20" s="132" t="str">
        <f t="shared" si="15"/>
        <v/>
      </c>
      <c r="FF20" s="132" t="str">
        <f t="shared" si="15"/>
        <v/>
      </c>
      <c r="FG20" s="132" t="str">
        <f t="shared" si="15"/>
        <v/>
      </c>
      <c r="FH20" s="132" t="str">
        <f t="shared" si="15"/>
        <v/>
      </c>
      <c r="FI20" s="132" t="str">
        <f t="shared" si="15"/>
        <v/>
      </c>
      <c r="FJ20" s="132" t="str">
        <f t="shared" si="15"/>
        <v/>
      </c>
      <c r="FK20" s="132" t="str">
        <f t="shared" si="15"/>
        <v/>
      </c>
      <c r="FL20" s="132" t="str">
        <f t="shared" si="15"/>
        <v/>
      </c>
      <c r="FM20" s="132" t="str">
        <f t="shared" si="15"/>
        <v/>
      </c>
      <c r="FN20" s="132" t="str">
        <f t="shared" si="15"/>
        <v/>
      </c>
      <c r="FO20" s="132" t="str">
        <f t="shared" si="15"/>
        <v/>
      </c>
      <c r="FP20" s="132" t="str">
        <f t="shared" si="15"/>
        <v/>
      </c>
      <c r="FQ20" s="132" t="str">
        <f t="shared" si="15"/>
        <v/>
      </c>
      <c r="FR20" s="132" t="str">
        <f t="shared" si="15"/>
        <v/>
      </c>
      <c r="FS20" s="132" t="str">
        <f t="shared" si="15"/>
        <v/>
      </c>
      <c r="FT20" s="132" t="str">
        <f t="shared" si="15"/>
        <v/>
      </c>
      <c r="FU20" s="132" t="str">
        <f t="shared" si="15"/>
        <v/>
      </c>
      <c r="FV20" s="132" t="str">
        <f t="shared" si="15"/>
        <v/>
      </c>
      <c r="FW20" s="132" t="str">
        <f t="shared" si="15"/>
        <v/>
      </c>
      <c r="FX20" s="132" t="str">
        <f t="shared" si="15"/>
        <v/>
      </c>
      <c r="FY20" s="132" t="str">
        <f t="shared" si="15"/>
        <v/>
      </c>
      <c r="FZ20" s="132" t="str">
        <f t="shared" si="15"/>
        <v/>
      </c>
      <c r="GA20" s="132" t="str">
        <f t="shared" si="15"/>
        <v/>
      </c>
      <c r="GB20" s="132" t="str">
        <f t="shared" si="15"/>
        <v/>
      </c>
      <c r="GC20" s="132" t="str">
        <f t="shared" si="15"/>
        <v/>
      </c>
      <c r="GD20" s="132" t="str">
        <f t="shared" si="15"/>
        <v/>
      </c>
      <c r="GE20" s="132" t="str">
        <f t="shared" si="15"/>
        <v/>
      </c>
      <c r="GF20" s="132" t="str">
        <f t="shared" si="15"/>
        <v/>
      </c>
      <c r="GG20" s="132" t="str">
        <f t="shared" si="15"/>
        <v/>
      </c>
      <c r="GH20" s="132" t="str">
        <f t="shared" si="15"/>
        <v/>
      </c>
      <c r="GI20" s="132" t="str">
        <f t="shared" si="15"/>
        <v/>
      </c>
      <c r="GJ20" s="132" t="str">
        <f t="shared" si="15"/>
        <v/>
      </c>
      <c r="GK20" s="132" t="str">
        <f t="shared" si="15"/>
        <v/>
      </c>
      <c r="GL20" s="132" t="str">
        <f t="shared" ref="GL20:IQ20" si="16">(IF(GL19=$B$21,GL17,""))</f>
        <v/>
      </c>
      <c r="GM20" s="132" t="str">
        <f t="shared" si="16"/>
        <v/>
      </c>
      <c r="GN20" s="132" t="str">
        <f t="shared" si="16"/>
        <v/>
      </c>
      <c r="GO20" s="132" t="str">
        <f t="shared" si="16"/>
        <v/>
      </c>
      <c r="GP20" s="132" t="str">
        <f t="shared" si="16"/>
        <v/>
      </c>
      <c r="GQ20" s="132" t="str">
        <f t="shared" si="16"/>
        <v/>
      </c>
      <c r="GR20" s="132" t="str">
        <f t="shared" si="16"/>
        <v/>
      </c>
      <c r="GS20" s="132" t="str">
        <f t="shared" si="16"/>
        <v/>
      </c>
      <c r="GT20" s="132" t="str">
        <f t="shared" si="16"/>
        <v/>
      </c>
      <c r="GU20" s="132" t="str">
        <f t="shared" si="16"/>
        <v/>
      </c>
      <c r="GV20" s="132" t="str">
        <f t="shared" si="16"/>
        <v/>
      </c>
      <c r="GW20" s="132" t="str">
        <f t="shared" si="16"/>
        <v/>
      </c>
      <c r="GX20" s="132" t="str">
        <f t="shared" si="16"/>
        <v/>
      </c>
      <c r="GY20" s="132" t="str">
        <f t="shared" si="16"/>
        <v/>
      </c>
      <c r="GZ20" s="132" t="str">
        <f t="shared" si="16"/>
        <v/>
      </c>
      <c r="HA20" s="132" t="str">
        <f t="shared" si="16"/>
        <v/>
      </c>
      <c r="HB20" s="132" t="str">
        <f t="shared" si="16"/>
        <v/>
      </c>
      <c r="HC20" s="132" t="str">
        <f t="shared" si="16"/>
        <v/>
      </c>
      <c r="HD20" s="132" t="str">
        <f t="shared" si="16"/>
        <v/>
      </c>
      <c r="HE20" s="132" t="str">
        <f t="shared" si="16"/>
        <v/>
      </c>
      <c r="HF20" s="132" t="str">
        <f t="shared" si="16"/>
        <v/>
      </c>
      <c r="HG20" s="132" t="str">
        <f t="shared" si="16"/>
        <v/>
      </c>
      <c r="HH20" s="132" t="str">
        <f t="shared" si="16"/>
        <v/>
      </c>
      <c r="HI20" s="132" t="str">
        <f t="shared" si="16"/>
        <v/>
      </c>
      <c r="HJ20" s="132" t="str">
        <f t="shared" si="16"/>
        <v/>
      </c>
      <c r="HK20" s="132" t="str">
        <f t="shared" si="16"/>
        <v/>
      </c>
      <c r="HL20" s="132" t="str">
        <f t="shared" si="16"/>
        <v/>
      </c>
      <c r="HM20" s="132" t="str">
        <f t="shared" si="16"/>
        <v/>
      </c>
      <c r="HN20" s="132" t="str">
        <f t="shared" si="16"/>
        <v/>
      </c>
      <c r="HO20" s="132" t="str">
        <f t="shared" si="16"/>
        <v/>
      </c>
      <c r="HP20" s="132" t="str">
        <f t="shared" si="16"/>
        <v/>
      </c>
      <c r="HQ20" s="132" t="str">
        <f t="shared" si="16"/>
        <v/>
      </c>
      <c r="HR20" s="132" t="str">
        <f t="shared" si="16"/>
        <v/>
      </c>
      <c r="HS20" s="132" t="str">
        <f t="shared" si="16"/>
        <v/>
      </c>
      <c r="HT20" s="132" t="str">
        <f t="shared" si="16"/>
        <v/>
      </c>
      <c r="HU20" s="132" t="str">
        <f t="shared" si="16"/>
        <v/>
      </c>
      <c r="HV20" s="132" t="str">
        <f t="shared" si="16"/>
        <v/>
      </c>
      <c r="HW20" s="132" t="str">
        <f t="shared" si="16"/>
        <v/>
      </c>
      <c r="HX20" s="132" t="str">
        <f t="shared" si="16"/>
        <v/>
      </c>
      <c r="HY20" s="132" t="str">
        <f t="shared" si="16"/>
        <v/>
      </c>
      <c r="HZ20" s="132" t="str">
        <f t="shared" si="16"/>
        <v/>
      </c>
      <c r="IA20" s="132" t="str">
        <f t="shared" si="16"/>
        <v/>
      </c>
      <c r="IB20" s="132" t="str">
        <f t="shared" si="16"/>
        <v/>
      </c>
      <c r="IC20" s="132" t="str">
        <f t="shared" si="16"/>
        <v/>
      </c>
      <c r="ID20" s="132" t="str">
        <f t="shared" si="16"/>
        <v/>
      </c>
      <c r="IE20" s="132" t="str">
        <f t="shared" si="16"/>
        <v/>
      </c>
      <c r="IF20" s="132" t="str">
        <f t="shared" si="16"/>
        <v/>
      </c>
      <c r="IG20" s="132" t="str">
        <f t="shared" si="16"/>
        <v/>
      </c>
      <c r="IH20" s="132" t="str">
        <f t="shared" si="16"/>
        <v/>
      </c>
      <c r="II20" s="132" t="str">
        <f t="shared" si="16"/>
        <v/>
      </c>
      <c r="IJ20" s="132" t="str">
        <f t="shared" si="16"/>
        <v/>
      </c>
      <c r="IK20" s="132" t="str">
        <f t="shared" si="16"/>
        <v/>
      </c>
      <c r="IL20" s="132" t="str">
        <f t="shared" si="16"/>
        <v/>
      </c>
      <c r="IM20" s="132" t="str">
        <f t="shared" si="16"/>
        <v/>
      </c>
      <c r="IN20" s="132" t="str">
        <f t="shared" si="16"/>
        <v/>
      </c>
      <c r="IO20" s="132" t="str">
        <f t="shared" si="16"/>
        <v/>
      </c>
      <c r="IP20" s="132" t="str">
        <f t="shared" si="16"/>
        <v/>
      </c>
      <c r="IQ20" s="132" t="str">
        <f t="shared" si="16"/>
        <v/>
      </c>
    </row>
    <row r="21" spans="1:252" ht="15" customHeight="1" x14ac:dyDescent="0.25">
      <c r="A21" s="132" t="s">
        <v>77</v>
      </c>
      <c r="B21" s="132">
        <f>MIN(B15:IR15,B19:IQ19)</f>
        <v>2.0277759999999376</v>
      </c>
    </row>
    <row r="22" spans="1:252" ht="15" customHeight="1" x14ac:dyDescent="0.25">
      <c r="A22" s="141" t="s">
        <v>74</v>
      </c>
      <c r="B22" s="132">
        <f>SUM(B16:IR16,B20:IQ20)</f>
        <v>0.4</v>
      </c>
    </row>
    <row r="24" spans="1:252" x14ac:dyDescent="0.25">
      <c r="A24" s="140" t="s">
        <v>54</v>
      </c>
      <c r="B24" s="132">
        <v>0</v>
      </c>
      <c r="C24" s="132">
        <v>5.0000000000000001E-3</v>
      </c>
      <c r="D24" s="132">
        <v>0.01</v>
      </c>
      <c r="E24" s="132">
        <v>1.4999999999999999E-2</v>
      </c>
      <c r="F24" s="132">
        <v>0.02</v>
      </c>
      <c r="G24" s="132">
        <v>2.5000000000000001E-2</v>
      </c>
      <c r="H24" s="132">
        <v>0.03</v>
      </c>
      <c r="I24" s="132">
        <v>3.5000000000000003E-2</v>
      </c>
      <c r="J24" s="132">
        <v>0.04</v>
      </c>
      <c r="K24" s="132">
        <v>4.4999999999999998E-2</v>
      </c>
      <c r="L24" s="132">
        <v>0.05</v>
      </c>
      <c r="M24" s="132">
        <v>5.5E-2</v>
      </c>
      <c r="N24" s="132">
        <v>0.06</v>
      </c>
      <c r="O24" s="132">
        <v>6.5000000000000002E-2</v>
      </c>
      <c r="P24" s="132">
        <v>7.0000000000000007E-2</v>
      </c>
      <c r="Q24" s="132">
        <v>7.4999999999999997E-2</v>
      </c>
      <c r="R24" s="132">
        <v>0.08</v>
      </c>
      <c r="S24" s="132">
        <v>8.5000000000000006E-2</v>
      </c>
      <c r="T24" s="132">
        <v>0.09</v>
      </c>
      <c r="U24" s="132">
        <v>9.5000000000000001E-2</v>
      </c>
      <c r="V24" s="132">
        <v>0.1</v>
      </c>
      <c r="W24" s="132">
        <v>0.105</v>
      </c>
      <c r="X24" s="132">
        <v>0.11</v>
      </c>
      <c r="Y24" s="132">
        <v>0.115</v>
      </c>
      <c r="Z24" s="132">
        <v>0.12</v>
      </c>
      <c r="AA24" s="132">
        <v>0.125</v>
      </c>
      <c r="AB24" s="132">
        <v>0.13</v>
      </c>
      <c r="AC24" s="132">
        <v>0.13500000000000001</v>
      </c>
      <c r="AD24" s="132">
        <v>0.14000000000000001</v>
      </c>
      <c r="AE24" s="132">
        <v>0.14499999999999999</v>
      </c>
      <c r="AF24" s="132">
        <v>0.15</v>
      </c>
      <c r="AG24" s="132">
        <v>0.155</v>
      </c>
      <c r="AH24" s="132">
        <v>0.16</v>
      </c>
      <c r="AI24" s="132">
        <v>0.16500000000000001</v>
      </c>
      <c r="AJ24" s="132">
        <v>0.17</v>
      </c>
      <c r="AK24" s="132">
        <v>0.17499999999999999</v>
      </c>
      <c r="AL24" s="132">
        <v>0.18</v>
      </c>
      <c r="AM24" s="132">
        <v>0.185</v>
      </c>
      <c r="AN24" s="132">
        <v>0.19</v>
      </c>
      <c r="AO24" s="132">
        <v>0.19500000000000001</v>
      </c>
      <c r="AP24" s="132">
        <v>0.2</v>
      </c>
      <c r="AQ24" s="132">
        <v>0.20499999999999999</v>
      </c>
      <c r="AR24" s="132">
        <v>0.21</v>
      </c>
      <c r="AS24" s="132">
        <v>0.215</v>
      </c>
      <c r="AT24" s="132">
        <v>0.22</v>
      </c>
      <c r="AU24" s="132">
        <v>0.22500000000000001</v>
      </c>
      <c r="AV24" s="132">
        <v>0.23</v>
      </c>
      <c r="AW24" s="132">
        <v>0.23499999999999999</v>
      </c>
      <c r="AX24" s="132">
        <v>0.24</v>
      </c>
      <c r="AY24" s="132">
        <v>0.245</v>
      </c>
      <c r="AZ24" s="132">
        <v>0.25</v>
      </c>
      <c r="BA24" s="132">
        <v>0.255</v>
      </c>
      <c r="BB24" s="132">
        <v>0.26</v>
      </c>
      <c r="BC24" s="132">
        <v>0.26500000000000001</v>
      </c>
      <c r="BD24" s="132">
        <v>0.27</v>
      </c>
      <c r="BE24" s="132">
        <v>0.27500000000000002</v>
      </c>
      <c r="BF24" s="132">
        <v>0.28000000000000003</v>
      </c>
      <c r="BG24" s="132">
        <v>0.28499999999999998</v>
      </c>
      <c r="BH24" s="132">
        <v>0.28999999999999998</v>
      </c>
      <c r="BI24" s="132">
        <v>0.29499999999999998</v>
      </c>
      <c r="BJ24" s="132">
        <v>0.3</v>
      </c>
      <c r="BK24" s="132">
        <v>0.30499999999999999</v>
      </c>
      <c r="BL24" s="132">
        <v>0.31</v>
      </c>
      <c r="BM24" s="132">
        <v>0.315</v>
      </c>
      <c r="BN24" s="132">
        <v>0.32</v>
      </c>
      <c r="BO24" s="132">
        <v>0.32500000000000001</v>
      </c>
      <c r="BP24" s="132">
        <v>0.33</v>
      </c>
      <c r="BQ24" s="132">
        <v>0.33500000000000002</v>
      </c>
      <c r="BR24" s="132">
        <v>0.34</v>
      </c>
      <c r="BS24" s="132">
        <v>0.34499999999999997</v>
      </c>
      <c r="BT24" s="132">
        <v>0.35</v>
      </c>
      <c r="BU24" s="132">
        <v>0.35499999999999998</v>
      </c>
      <c r="BV24" s="132">
        <v>0.36</v>
      </c>
      <c r="BW24" s="132">
        <v>0.36499999999999999</v>
      </c>
      <c r="BX24" s="132">
        <v>0.37</v>
      </c>
      <c r="BY24" s="132">
        <v>0.375</v>
      </c>
      <c r="BZ24" s="132">
        <v>0.38</v>
      </c>
      <c r="CA24" s="132">
        <v>0.38500000000000001</v>
      </c>
      <c r="CB24" s="132">
        <v>0.39</v>
      </c>
      <c r="CC24" s="132">
        <v>0.39500000000000002</v>
      </c>
      <c r="CD24" s="132">
        <v>0.4</v>
      </c>
      <c r="CE24" s="132">
        <v>0.40500000000000003</v>
      </c>
      <c r="CF24" s="132">
        <v>0.41</v>
      </c>
      <c r="CG24" s="132">
        <v>0.41499999999999998</v>
      </c>
      <c r="CH24" s="132">
        <v>0.42</v>
      </c>
      <c r="CI24" s="132">
        <v>0.42499999999999999</v>
      </c>
      <c r="CJ24" s="132">
        <v>0.43</v>
      </c>
      <c r="CK24" s="132">
        <v>0.435</v>
      </c>
      <c r="CL24" s="132">
        <v>0.44</v>
      </c>
      <c r="CM24" s="132">
        <v>0.44500000000000001</v>
      </c>
      <c r="CN24" s="132">
        <v>0.45</v>
      </c>
      <c r="CO24" s="132">
        <v>0.45500000000000002</v>
      </c>
      <c r="CP24" s="132">
        <v>0.46</v>
      </c>
      <c r="CQ24" s="132">
        <v>0.46500000000000002</v>
      </c>
      <c r="CR24" s="132">
        <v>0.47</v>
      </c>
      <c r="CS24" s="132">
        <v>0.47499999999999998</v>
      </c>
      <c r="CT24" s="132">
        <v>0.48</v>
      </c>
      <c r="CU24" s="132">
        <v>0.48499999999999999</v>
      </c>
      <c r="CV24" s="132">
        <v>0.49</v>
      </c>
      <c r="CW24" s="132">
        <v>0.495</v>
      </c>
      <c r="CX24" s="132">
        <v>0.5</v>
      </c>
      <c r="CY24" s="132">
        <v>0.505</v>
      </c>
      <c r="CZ24" s="132">
        <v>0.51</v>
      </c>
      <c r="DA24" s="132">
        <v>0.51500000000000001</v>
      </c>
      <c r="DB24" s="132">
        <v>0.52</v>
      </c>
      <c r="DC24" s="132">
        <v>0.52500000000000002</v>
      </c>
      <c r="DD24" s="132">
        <v>0.53</v>
      </c>
      <c r="DE24" s="132">
        <v>0.53500000000000003</v>
      </c>
      <c r="DF24" s="132">
        <v>0.54</v>
      </c>
      <c r="DG24" s="132">
        <v>0.54500000000000004</v>
      </c>
      <c r="DH24" s="132">
        <v>0.55000000000000004</v>
      </c>
      <c r="DI24" s="132">
        <v>0.55500000000000005</v>
      </c>
      <c r="DJ24" s="132">
        <v>0.56000000000000005</v>
      </c>
      <c r="DK24" s="132">
        <v>0.56499999999999995</v>
      </c>
      <c r="DL24" s="132">
        <v>0.56999999999999995</v>
      </c>
      <c r="DM24" s="132">
        <v>0.57499999999999996</v>
      </c>
      <c r="DN24" s="132">
        <v>0.57999999999999996</v>
      </c>
      <c r="DO24" s="132">
        <v>0.58499999999999996</v>
      </c>
      <c r="DP24" s="132">
        <v>0.59</v>
      </c>
      <c r="DQ24" s="132">
        <v>0.59499999999999997</v>
      </c>
      <c r="DR24" s="132">
        <v>0.6</v>
      </c>
      <c r="DS24" s="132">
        <v>0.60499999999999998</v>
      </c>
      <c r="DT24" s="132">
        <v>0.61</v>
      </c>
      <c r="DU24" s="132">
        <v>0.61499999999999999</v>
      </c>
      <c r="DV24" s="132">
        <v>0.62</v>
      </c>
      <c r="DW24" s="132">
        <v>0.625</v>
      </c>
      <c r="DX24" s="132">
        <v>0.63</v>
      </c>
      <c r="DY24" s="132">
        <v>0.63500000000000001</v>
      </c>
      <c r="DZ24" s="132">
        <v>0.64</v>
      </c>
      <c r="EA24" s="132">
        <v>0.64500000000000002</v>
      </c>
      <c r="EB24" s="132">
        <v>0.65</v>
      </c>
      <c r="EC24" s="132">
        <v>0.65500000000000003</v>
      </c>
      <c r="ED24" s="132">
        <v>0.66</v>
      </c>
      <c r="EE24" s="132">
        <v>0.66500000000000004</v>
      </c>
      <c r="EF24" s="132">
        <v>0.67</v>
      </c>
      <c r="EG24" s="132">
        <v>0.67500000000000004</v>
      </c>
      <c r="EH24" s="132">
        <v>0.68</v>
      </c>
      <c r="EI24" s="132">
        <v>0.68500000000000005</v>
      </c>
      <c r="EJ24" s="132">
        <v>0.69</v>
      </c>
      <c r="EK24" s="132">
        <v>0.69499999999999995</v>
      </c>
      <c r="EL24" s="132">
        <v>0.7</v>
      </c>
      <c r="EM24" s="132">
        <v>0.70499999999999996</v>
      </c>
      <c r="EN24" s="132">
        <v>0.71</v>
      </c>
      <c r="EO24" s="132">
        <v>0.71499999999999997</v>
      </c>
      <c r="EP24" s="132">
        <v>0.72</v>
      </c>
      <c r="EQ24" s="132">
        <v>0.72499999999999998</v>
      </c>
      <c r="ER24" s="132">
        <v>0.73</v>
      </c>
      <c r="ES24" s="132">
        <v>0.73499999999999999</v>
      </c>
      <c r="ET24" s="132">
        <v>0.74</v>
      </c>
      <c r="EU24" s="132">
        <v>0.745</v>
      </c>
      <c r="EV24" s="132">
        <v>0.75</v>
      </c>
      <c r="EW24" s="132">
        <v>0.755</v>
      </c>
      <c r="EX24" s="132">
        <v>0.76</v>
      </c>
      <c r="EY24" s="132">
        <v>0.76500000000000001</v>
      </c>
      <c r="EZ24" s="132">
        <v>0.77</v>
      </c>
      <c r="FA24" s="132">
        <v>0.77500000000000002</v>
      </c>
      <c r="FB24" s="132">
        <v>0.78</v>
      </c>
      <c r="FC24" s="132">
        <v>0.78500000000000003</v>
      </c>
      <c r="FD24" s="132">
        <v>0.79</v>
      </c>
      <c r="FE24" s="132">
        <v>0.79500000000000004</v>
      </c>
      <c r="FF24" s="132">
        <v>0.8</v>
      </c>
      <c r="FG24" s="132">
        <v>0.80500000000000005</v>
      </c>
      <c r="FH24" s="132">
        <v>0.81</v>
      </c>
      <c r="FI24" s="132">
        <v>0.81499999999999995</v>
      </c>
      <c r="FJ24" s="132">
        <v>0.82</v>
      </c>
      <c r="FK24" s="132">
        <v>0.82499999999999996</v>
      </c>
      <c r="FL24" s="132">
        <v>0.83</v>
      </c>
      <c r="FM24" s="132">
        <v>0.83499999999999996</v>
      </c>
      <c r="FN24" s="132">
        <v>0.84</v>
      </c>
      <c r="FO24" s="132">
        <v>0.84499999999999997</v>
      </c>
      <c r="FP24" s="132">
        <v>0.85</v>
      </c>
      <c r="FQ24" s="132">
        <v>0.85499999999999998</v>
      </c>
      <c r="FR24" s="132">
        <v>0.86</v>
      </c>
      <c r="FS24" s="132">
        <v>0.86499999999999999</v>
      </c>
      <c r="FT24" s="132">
        <v>0.87</v>
      </c>
      <c r="FU24" s="132">
        <v>0.875</v>
      </c>
      <c r="FV24" s="132">
        <v>0.88</v>
      </c>
      <c r="FW24" s="132">
        <v>0.88500000000000001</v>
      </c>
      <c r="FX24" s="132">
        <v>0.89</v>
      </c>
      <c r="FY24" s="132">
        <v>0.89500000000000002</v>
      </c>
      <c r="FZ24" s="132">
        <v>0.9</v>
      </c>
      <c r="GA24" s="132">
        <v>0.90500000000000003</v>
      </c>
      <c r="GB24" s="132">
        <v>0.91</v>
      </c>
      <c r="GC24" s="132">
        <v>0.91500000000000004</v>
      </c>
      <c r="GD24" s="132">
        <v>0.92</v>
      </c>
      <c r="GE24" s="132">
        <v>0.92500000000000004</v>
      </c>
      <c r="GF24" s="132">
        <v>0.93</v>
      </c>
      <c r="GG24" s="132">
        <v>0.93500000000000005</v>
      </c>
      <c r="GH24" s="132">
        <v>0.94</v>
      </c>
      <c r="GI24" s="132">
        <v>0.94499999999999995</v>
      </c>
      <c r="GJ24" s="132">
        <v>0.95</v>
      </c>
      <c r="GK24" s="132">
        <v>0.95499999999999996</v>
      </c>
      <c r="GL24" s="132">
        <v>0.96</v>
      </c>
      <c r="GM24" s="132">
        <v>0.96499999999999997</v>
      </c>
      <c r="GN24" s="132">
        <v>0.97</v>
      </c>
      <c r="GO24" s="132">
        <v>0.97499999999999998</v>
      </c>
      <c r="GP24" s="132">
        <v>0.98</v>
      </c>
      <c r="GQ24" s="132">
        <v>0.98499999999999999</v>
      </c>
      <c r="GR24" s="132">
        <v>0.99</v>
      </c>
      <c r="GS24" s="132">
        <v>0.995</v>
      </c>
      <c r="GT24" s="132">
        <v>1</v>
      </c>
      <c r="GU24" s="132">
        <v>1.0049999999999999</v>
      </c>
      <c r="GV24" s="132">
        <v>1.01</v>
      </c>
      <c r="GW24" s="132">
        <v>1.0149999999999999</v>
      </c>
      <c r="GX24" s="132">
        <v>1.02</v>
      </c>
      <c r="GY24" s="132">
        <v>1.0249999999999999</v>
      </c>
      <c r="GZ24" s="132">
        <v>1.03</v>
      </c>
      <c r="HA24" s="132">
        <v>1.0349999999999999</v>
      </c>
      <c r="HB24" s="132">
        <v>1.04</v>
      </c>
      <c r="HC24" s="132">
        <v>1.0449999999999999</v>
      </c>
      <c r="HD24" s="132">
        <v>1.05</v>
      </c>
      <c r="HE24" s="132">
        <v>1.0549999999999999</v>
      </c>
      <c r="HF24" s="132">
        <v>1.06</v>
      </c>
      <c r="HG24" s="132">
        <v>1.0649999999999999</v>
      </c>
      <c r="HH24" s="132">
        <v>1.07</v>
      </c>
      <c r="HI24" s="132">
        <v>1.075</v>
      </c>
      <c r="HJ24" s="132">
        <v>1.08</v>
      </c>
      <c r="HK24" s="132">
        <v>1.085</v>
      </c>
      <c r="HL24" s="132">
        <v>1.0900000000000001</v>
      </c>
      <c r="HM24" s="132">
        <v>1.095</v>
      </c>
      <c r="HN24" s="132">
        <v>1.1000000000000001</v>
      </c>
      <c r="HO24" s="132">
        <v>1.105</v>
      </c>
      <c r="HP24" s="132">
        <v>1.1100000000000001</v>
      </c>
      <c r="HQ24" s="132">
        <v>1.115</v>
      </c>
      <c r="HR24" s="132">
        <v>1.1200000000000001</v>
      </c>
      <c r="HS24" s="132">
        <v>1.125</v>
      </c>
      <c r="HT24" s="132">
        <v>1.1299999999999999</v>
      </c>
      <c r="HU24" s="132">
        <v>1.135</v>
      </c>
      <c r="HV24" s="132">
        <v>1.1399999999999999</v>
      </c>
      <c r="HW24" s="132">
        <v>1.145</v>
      </c>
      <c r="HX24" s="132">
        <v>1.1499999999999999</v>
      </c>
      <c r="HY24" s="132">
        <v>1.155</v>
      </c>
      <c r="HZ24" s="132">
        <v>1.1599999999999999</v>
      </c>
      <c r="IA24" s="132">
        <v>1.165</v>
      </c>
      <c r="IB24" s="132">
        <v>1.17</v>
      </c>
      <c r="IC24" s="132">
        <v>1.175</v>
      </c>
      <c r="ID24" s="132">
        <v>1.18</v>
      </c>
      <c r="IE24" s="132">
        <v>1.1850000000000001</v>
      </c>
      <c r="IF24" s="132">
        <v>1.19</v>
      </c>
      <c r="IG24" s="132">
        <v>1.1950000000000001</v>
      </c>
      <c r="IH24" s="132">
        <v>1.2</v>
      </c>
      <c r="II24" s="132">
        <v>1.2050000000000001</v>
      </c>
      <c r="IJ24" s="132">
        <v>1.21</v>
      </c>
      <c r="IK24" s="132">
        <v>1.2150000000000001</v>
      </c>
      <c r="IL24" s="132">
        <v>1.22</v>
      </c>
      <c r="IM24" s="132">
        <v>1.2250000000000001</v>
      </c>
      <c r="IN24" s="132">
        <v>1.23</v>
      </c>
      <c r="IO24" s="132">
        <v>1.2350000000000001</v>
      </c>
      <c r="IP24" s="132">
        <v>1.24</v>
      </c>
      <c r="IQ24" s="132">
        <v>1.2450000000000001</v>
      </c>
      <c r="IR24" s="132">
        <v>1.25</v>
      </c>
    </row>
    <row r="25" spans="1:252" x14ac:dyDescent="0.25">
      <c r="A25" s="132" t="s">
        <v>78</v>
      </c>
      <c r="B25" s="139">
        <f>IF('Working Volume Calculator'!$H$9="Square or Rectangular",(4*$A$5^2*B24^3)-(3*$A$5*($D$5+$E$5)*B24^2)+(3*$D$5*$E$5*B24)-(3*$G$5),((PI()*B24)/12)*($D$5^2+$D$5*($D$5-2*B24*$A$5)+($D$5-2*B24*$A$5)^2)-$G$5)</f>
        <v>-1022</v>
      </c>
      <c r="C25" s="139">
        <f>IF('Working Volume Calculator'!$H$9="Square or Rectangular",(4*$A$5^2*C24^3)-(3*$A$5*($D$5+$E$5)*C24^2)+(3*$D$5*$E$5*C24)-(3*$G$5),((PI()*C24)/12)*($D$5^2+$D$5*($D$5-2*C24*$A$5)+($D$5-2*C24*$A$5)^2)-$G$5)</f>
        <v>-1009.910118</v>
      </c>
      <c r="D25" s="139">
        <f>IF('Working Volume Calculator'!$H$9="Square or Rectangular",(4*$A$5^2*D24^3)-(3*$A$5*($D$5+$E$5)*D24^2)+(3*$D$5*$E$5*D24)-(3*$G$5),((PI()*D24)/12)*($D$5^2+$D$5*($D$5-2*D24*$A$5)+($D$5-2*D24*$A$5)^2)-$G$5)</f>
        <v>-997.837264</v>
      </c>
      <c r="E25" s="139">
        <f>IF('Working Volume Calculator'!$H$9="Square or Rectangular",(4*$A$5^2*E24^3)-(3*$A$5*($D$5+$E$5)*E24^2)+(3*$D$5*$E$5*E24)-(3*$G$5),((PI()*E24)/12)*($D$5^2+$D$5*($D$5-2*E24*$A$5)+($D$5-2*E24*$A$5)^2)-$G$5)</f>
        <v>-985.78142600000001</v>
      </c>
      <c r="F25" s="139">
        <f>IF('Working Volume Calculator'!$H$9="Square or Rectangular",(4*$A$5^2*F24^3)-(3*$A$5*($D$5+$E$5)*F24^2)+(3*$D$5*$E$5*F24)-(3*$G$5),((PI()*F24)/12)*($D$5^2+$D$5*($D$5-2*F24*$A$5)+($D$5-2*F24*$A$5)^2)-$G$5)</f>
        <v>-973.74259200000006</v>
      </c>
      <c r="G25" s="139">
        <f>IF('Working Volume Calculator'!$H$9="Square or Rectangular",(4*$A$5^2*G24^3)-(3*$A$5*($D$5+$E$5)*G24^2)+(3*$D$5*$E$5*G24)-(3*$G$5),((PI()*G24)/12)*($D$5^2+$D$5*($D$5-2*G24*$A$5)+($D$5-2*G24*$A$5)^2)-$G$5)</f>
        <v>-961.72074999999995</v>
      </c>
      <c r="H25" s="139">
        <f>IF('Working Volume Calculator'!$H$9="Square or Rectangular",(4*$A$5^2*H24^3)-(3*$A$5*($D$5+$E$5)*H24^2)+(3*$D$5*$E$5*H24)-(3*$G$5),((PI()*H24)/12)*($D$5^2+$D$5*($D$5-2*H24*$A$5)+($D$5-2*H24*$A$5)^2)-$G$5)</f>
        <v>-949.71588800000006</v>
      </c>
      <c r="I25" s="139">
        <f>IF('Working Volume Calculator'!$H$9="Square or Rectangular",(4*$A$5^2*I24^3)-(3*$A$5*($D$5+$E$5)*I24^2)+(3*$D$5*$E$5*I24)-(3*$G$5),((PI()*I24)/12)*($D$5^2+$D$5*($D$5-2*I24*$A$5)+($D$5-2*I24*$A$5)^2)-$G$5)</f>
        <v>-937.72799399999997</v>
      </c>
      <c r="J25" s="139">
        <f>IF('Working Volume Calculator'!$H$9="Square or Rectangular",(4*$A$5^2*J24^3)-(3*$A$5*($D$5+$E$5)*J24^2)+(3*$D$5*$E$5*J24)-(3*$G$5),((PI()*J24)/12)*($D$5^2+$D$5*($D$5-2*J24*$A$5)+($D$5-2*J24*$A$5)^2)-$G$5)</f>
        <v>-925.75705600000003</v>
      </c>
      <c r="K25" s="139">
        <f>IF('Working Volume Calculator'!$H$9="Square or Rectangular",(4*$A$5^2*K24^3)-(3*$A$5*($D$5+$E$5)*K24^2)+(3*$D$5*$E$5*K24)-(3*$G$5),((PI()*K24)/12)*($D$5^2+$D$5*($D$5-2*K24*$A$5)+($D$5-2*K24*$A$5)^2)-$G$5)</f>
        <v>-913.80306200000007</v>
      </c>
      <c r="L25" s="139">
        <f>IF('Working Volume Calculator'!$H$9="Square or Rectangular",(4*$A$5^2*L24^3)-(3*$A$5*($D$5+$E$5)*L24^2)+(3*$D$5*$E$5*L24)-(3*$G$5),((PI()*L24)/12)*($D$5^2+$D$5*($D$5-2*L24*$A$5)+($D$5-2*L24*$A$5)^2)-$G$5)</f>
        <v>-901.86599999999999</v>
      </c>
      <c r="M25" s="139">
        <f>IF('Working Volume Calculator'!$H$9="Square or Rectangular",(4*$A$5^2*M24^3)-(3*$A$5*($D$5+$E$5)*M24^2)+(3*$D$5*$E$5*M24)-(3*$G$5),((PI()*M24)/12)*($D$5^2+$D$5*($D$5-2*M24*$A$5)+($D$5-2*M24*$A$5)^2)-$G$5)</f>
        <v>-889.94585800000004</v>
      </c>
      <c r="N25" s="139">
        <f>IF('Working Volume Calculator'!$H$9="Square or Rectangular",(4*$A$5^2*N24^3)-(3*$A$5*($D$5+$E$5)*N24^2)+(3*$D$5*$E$5*N24)-(3*$G$5),((PI()*N24)/12)*($D$5^2+$D$5*($D$5-2*N24*$A$5)+($D$5-2*N24*$A$5)^2)-$G$5)</f>
        <v>-878.04262400000005</v>
      </c>
      <c r="O25" s="139">
        <f>IF('Working Volume Calculator'!$H$9="Square or Rectangular",(4*$A$5^2*O24^3)-(3*$A$5*($D$5+$E$5)*O24^2)+(3*$D$5*$E$5*O24)-(3*$G$5),((PI()*O24)/12)*($D$5^2+$D$5*($D$5-2*O24*$A$5)+($D$5-2*O24*$A$5)^2)-$G$5)</f>
        <v>-866.15628600000002</v>
      </c>
      <c r="P25" s="139">
        <f>IF('Working Volume Calculator'!$H$9="Square or Rectangular",(4*$A$5^2*P24^3)-(3*$A$5*($D$5+$E$5)*P24^2)+(3*$D$5*$E$5*P24)-(3*$G$5),((PI()*P24)/12)*($D$5^2+$D$5*($D$5-2*P24*$A$5)+($D$5-2*P24*$A$5)^2)-$G$5)</f>
        <v>-854.286832</v>
      </c>
      <c r="Q25" s="139">
        <f>IF('Working Volume Calculator'!$H$9="Square or Rectangular",(4*$A$5^2*Q24^3)-(3*$A$5*($D$5+$E$5)*Q24^2)+(3*$D$5*$E$5*Q24)-(3*$G$5),((PI()*Q24)/12)*($D$5^2+$D$5*($D$5-2*Q24*$A$5)+($D$5-2*Q24*$A$5)^2)-$G$5)</f>
        <v>-842.43425000000002</v>
      </c>
      <c r="R25" s="139">
        <f>IF('Working Volume Calculator'!$H$9="Square or Rectangular",(4*$A$5^2*R24^3)-(3*$A$5*($D$5+$E$5)*R24^2)+(3*$D$5*$E$5*R24)-(3*$G$5),((PI()*R24)/12)*($D$5^2+$D$5*($D$5-2*R24*$A$5)+($D$5-2*R24*$A$5)^2)-$G$5)</f>
        <v>-830.59852799999999</v>
      </c>
      <c r="S25" s="139">
        <f>IF('Working Volume Calculator'!$H$9="Square or Rectangular",(4*$A$5^2*S24^3)-(3*$A$5*($D$5+$E$5)*S24^2)+(3*$D$5*$E$5*S24)-(3*$G$5),((PI()*S24)/12)*($D$5^2+$D$5*($D$5-2*S24*$A$5)+($D$5-2*S24*$A$5)^2)-$G$5)</f>
        <v>-818.77965400000005</v>
      </c>
      <c r="T25" s="139">
        <f>IF('Working Volume Calculator'!$H$9="Square or Rectangular",(4*$A$5^2*T24^3)-(3*$A$5*($D$5+$E$5)*T24^2)+(3*$D$5*$E$5*T24)-(3*$G$5),((PI()*T24)/12)*($D$5^2+$D$5*($D$5-2*T24*$A$5)+($D$5-2*T24*$A$5)^2)-$G$5)</f>
        <v>-806.97761600000013</v>
      </c>
      <c r="U25" s="139">
        <f>IF('Working Volume Calculator'!$H$9="Square or Rectangular",(4*$A$5^2*U24^3)-(3*$A$5*($D$5+$E$5)*U24^2)+(3*$D$5*$E$5*U24)-(3*$G$5),((PI()*U24)/12)*($D$5^2+$D$5*($D$5-2*U24*$A$5)+($D$5-2*U24*$A$5)^2)-$G$5)</f>
        <v>-795.19240200000013</v>
      </c>
      <c r="V25" s="139">
        <f>IF('Working Volume Calculator'!$H$9="Square or Rectangular",(4*$A$5^2*V24^3)-(3*$A$5*($D$5+$E$5)*V24^2)+(3*$D$5*$E$5*V24)-(3*$G$5),((PI()*V24)/12)*($D$5^2+$D$5*($D$5-2*V24*$A$5)+($D$5-2*V24*$A$5)^2)-$G$5)</f>
        <v>-783.42399999999998</v>
      </c>
      <c r="W25" s="139">
        <f>IF('Working Volume Calculator'!$H$9="Square or Rectangular",(4*$A$5^2*W24^3)-(3*$A$5*($D$5+$E$5)*W24^2)+(3*$D$5*$E$5*W24)-(3*$G$5),((PI()*W24)/12)*($D$5^2+$D$5*($D$5-2*W24*$A$5)+($D$5-2*W24*$A$5)^2)-$G$5)</f>
        <v>-771.67239800000004</v>
      </c>
      <c r="X25" s="139">
        <f>IF('Working Volume Calculator'!$H$9="Square or Rectangular",(4*$A$5^2*X24^3)-(3*$A$5*($D$5+$E$5)*X24^2)+(3*$D$5*$E$5*X24)-(3*$G$5),((PI()*X24)/12)*($D$5^2+$D$5*($D$5-2*X24*$A$5)+($D$5-2*X24*$A$5)^2)-$G$5)</f>
        <v>-759.93758400000002</v>
      </c>
      <c r="Y25" s="139">
        <f>IF('Working Volume Calculator'!$H$9="Square or Rectangular",(4*$A$5^2*Y24^3)-(3*$A$5*($D$5+$E$5)*Y24^2)+(3*$D$5*$E$5*Y24)-(3*$G$5),((PI()*Y24)/12)*($D$5^2+$D$5*($D$5-2*Y24*$A$5)+($D$5-2*Y24*$A$5)^2)-$G$5)</f>
        <v>-748.21954600000004</v>
      </c>
      <c r="Z25" s="139">
        <f>IF('Working Volume Calculator'!$H$9="Square or Rectangular",(4*$A$5^2*Z24^3)-(3*$A$5*($D$5+$E$5)*Z24^2)+(3*$D$5*$E$5*Z24)-(3*$G$5),((PI()*Z24)/12)*($D$5^2+$D$5*($D$5-2*Z24*$A$5)+($D$5-2*Z24*$A$5)^2)-$G$5)</f>
        <v>-736.51827200000002</v>
      </c>
      <c r="AA25" s="139">
        <f>IF('Working Volume Calculator'!$H$9="Square or Rectangular",(4*$A$5^2*AA24^3)-(3*$A$5*($D$5+$E$5)*AA24^2)+(3*$D$5*$E$5*AA24)-(3*$G$5),((PI()*AA24)/12)*($D$5^2+$D$5*($D$5-2*AA24*$A$5)+($D$5-2*AA24*$A$5)^2)-$G$5)</f>
        <v>-724.83375000000001</v>
      </c>
      <c r="AB25" s="139">
        <f>IF('Working Volume Calculator'!$H$9="Square or Rectangular",(4*$A$5^2*AB24^3)-(3*$A$5*($D$5+$E$5)*AB24^2)+(3*$D$5*$E$5*AB24)-(3*$G$5),((PI()*AB24)/12)*($D$5^2+$D$5*($D$5-2*AB24*$A$5)+($D$5-2*AB24*$A$5)^2)-$G$5)</f>
        <v>-713.16596800000002</v>
      </c>
      <c r="AC25" s="139">
        <f>IF('Working Volume Calculator'!$H$9="Square or Rectangular",(4*$A$5^2*AC24^3)-(3*$A$5*($D$5+$E$5)*AC24^2)+(3*$D$5*$E$5*AC24)-(3*$G$5),((PI()*AC24)/12)*($D$5^2+$D$5*($D$5-2*AC24*$A$5)+($D$5-2*AC24*$A$5)^2)-$G$5)</f>
        <v>-701.51491400000009</v>
      </c>
      <c r="AD25" s="139">
        <f>IF('Working Volume Calculator'!$H$9="Square or Rectangular",(4*$A$5^2*AD24^3)-(3*$A$5*($D$5+$E$5)*AD24^2)+(3*$D$5*$E$5*AD24)-(3*$G$5),((PI()*AD24)/12)*($D$5^2+$D$5*($D$5-2*AD24*$A$5)+($D$5-2*AD24*$A$5)^2)-$G$5)</f>
        <v>-689.88057600000002</v>
      </c>
      <c r="AE25" s="139">
        <f>IF('Working Volume Calculator'!$H$9="Square or Rectangular",(4*$A$5^2*AE24^3)-(3*$A$5*($D$5+$E$5)*AE24^2)+(3*$D$5*$E$5*AE24)-(3*$G$5),((PI()*AE24)/12)*($D$5^2+$D$5*($D$5-2*AE24*$A$5)+($D$5-2*AE24*$A$5)^2)-$G$5)</f>
        <v>-678.26294200000007</v>
      </c>
      <c r="AF25" s="139">
        <f>IF('Working Volume Calculator'!$H$9="Square or Rectangular",(4*$A$5^2*AF24^3)-(3*$A$5*($D$5+$E$5)*AF24^2)+(3*$D$5*$E$5*AF24)-(3*$G$5),((PI()*AF24)/12)*($D$5^2+$D$5*($D$5-2*AF24*$A$5)+($D$5-2*AF24*$A$5)^2)-$G$5)</f>
        <v>-666.66200000000003</v>
      </c>
      <c r="AG25" s="139">
        <f>IF('Working Volume Calculator'!$H$9="Square or Rectangular",(4*$A$5^2*AG24^3)-(3*$A$5*($D$5+$E$5)*AG24^2)+(3*$D$5*$E$5*AG24)-(3*$G$5),((PI()*AG24)/12)*($D$5^2+$D$5*($D$5-2*AG24*$A$5)+($D$5-2*AG24*$A$5)^2)-$G$5)</f>
        <v>-655.07773800000007</v>
      </c>
      <c r="AH25" s="139">
        <f>IF('Working Volume Calculator'!$H$9="Square or Rectangular",(4*$A$5^2*AH24^3)-(3*$A$5*($D$5+$E$5)*AH24^2)+(3*$D$5*$E$5*AH24)-(3*$G$5),((PI()*AH24)/12)*($D$5^2+$D$5*($D$5-2*AH24*$A$5)+($D$5-2*AH24*$A$5)^2)-$G$5)</f>
        <v>-643.51014400000008</v>
      </c>
      <c r="AI25" s="139">
        <f>IF('Working Volume Calculator'!$H$9="Square or Rectangular",(4*$A$5^2*AI24^3)-(3*$A$5*($D$5+$E$5)*AI24^2)+(3*$D$5*$E$5*AI24)-(3*$G$5),((PI()*AI24)/12)*($D$5^2+$D$5*($D$5-2*AI24*$A$5)+($D$5-2*AI24*$A$5)^2)-$G$5)</f>
        <v>-631.95920600000011</v>
      </c>
      <c r="AJ25" s="139">
        <f>IF('Working Volume Calculator'!$H$9="Square or Rectangular",(4*$A$5^2*AJ24^3)-(3*$A$5*($D$5+$E$5)*AJ24^2)+(3*$D$5*$E$5*AJ24)-(3*$G$5),((PI()*AJ24)/12)*($D$5^2+$D$5*($D$5-2*AJ24*$A$5)+($D$5-2*AJ24*$A$5)^2)-$G$5)</f>
        <v>-620.42491200000006</v>
      </c>
      <c r="AK25" s="139">
        <f>IF('Working Volume Calculator'!$H$9="Square or Rectangular",(4*$A$5^2*AK24^3)-(3*$A$5*($D$5+$E$5)*AK24^2)+(3*$D$5*$E$5*AK24)-(3*$G$5),((PI()*AK24)/12)*($D$5^2+$D$5*($D$5-2*AK24*$A$5)+($D$5-2*AK24*$A$5)^2)-$G$5)</f>
        <v>-608.9072500000002</v>
      </c>
      <c r="AL25" s="139">
        <f>IF('Working Volume Calculator'!$H$9="Square or Rectangular",(4*$A$5^2*AL24^3)-(3*$A$5*($D$5+$E$5)*AL24^2)+(3*$D$5*$E$5*AL24)-(3*$G$5),((PI()*AL24)/12)*($D$5^2+$D$5*($D$5-2*AL24*$A$5)+($D$5-2*AL24*$A$5)^2)-$G$5)</f>
        <v>-597.40620800000011</v>
      </c>
      <c r="AM25" s="139">
        <f>IF('Working Volume Calculator'!$H$9="Square or Rectangular",(4*$A$5^2*AM24^3)-(3*$A$5*($D$5+$E$5)*AM24^2)+(3*$D$5*$E$5*AM24)-(3*$G$5),((PI()*AM24)/12)*($D$5^2+$D$5*($D$5-2*AM24*$A$5)+($D$5-2*AM24*$A$5)^2)-$G$5)</f>
        <v>-585.92177400000014</v>
      </c>
      <c r="AN25" s="139">
        <f>IF('Working Volume Calculator'!$H$9="Square or Rectangular",(4*$A$5^2*AN24^3)-(3*$A$5*($D$5+$E$5)*AN24^2)+(3*$D$5*$E$5*AN24)-(3*$G$5),((PI()*AN24)/12)*($D$5^2+$D$5*($D$5-2*AN24*$A$5)+($D$5-2*AN24*$A$5)^2)-$G$5)</f>
        <v>-574.45393600000011</v>
      </c>
      <c r="AO25" s="139">
        <f>IF('Working Volume Calculator'!$H$9="Square or Rectangular",(4*$A$5^2*AO24^3)-(3*$A$5*($D$5+$E$5)*AO24^2)+(3*$D$5*$E$5*AO24)-(3*$G$5),((PI()*AO24)/12)*($D$5^2+$D$5*($D$5-2*AO24*$A$5)+($D$5-2*AO24*$A$5)^2)-$G$5)</f>
        <v>-563.00268200000005</v>
      </c>
      <c r="AP25" s="139">
        <f>IF('Working Volume Calculator'!$H$9="Square or Rectangular",(4*$A$5^2*AP24^3)-(3*$A$5*($D$5+$E$5)*AP24^2)+(3*$D$5*$E$5*AP24)-(3*$G$5),((PI()*AP24)/12)*($D$5^2+$D$5*($D$5-2*AP24*$A$5)+($D$5-2*AP24*$A$5)^2)-$G$5)</f>
        <v>-551.5680000000001</v>
      </c>
      <c r="AQ25" s="139">
        <f>IF('Working Volume Calculator'!$H$9="Square or Rectangular",(4*$A$5^2*AQ24^3)-(3*$A$5*($D$5+$E$5)*AQ24^2)+(3*$D$5*$E$5*AQ24)-(3*$G$5),((PI()*AQ24)/12)*($D$5^2+$D$5*($D$5-2*AQ24*$A$5)+($D$5-2*AQ24*$A$5)^2)-$G$5)</f>
        <v>-540.14987800000017</v>
      </c>
      <c r="AR25" s="139">
        <f>IF('Working Volume Calculator'!$H$9="Square or Rectangular",(4*$A$5^2*AR24^3)-(3*$A$5*($D$5+$E$5)*AR24^2)+(3*$D$5*$E$5*AR24)-(3*$G$5),((PI()*AR24)/12)*($D$5^2+$D$5*($D$5-2*AR24*$A$5)+($D$5-2*AR24*$A$5)^2)-$G$5)</f>
        <v>-528.74830400000019</v>
      </c>
      <c r="AS25" s="139">
        <f>IF('Working Volume Calculator'!$H$9="Square or Rectangular",(4*$A$5^2*AS24^3)-(3*$A$5*($D$5+$E$5)*AS24^2)+(3*$D$5*$E$5*AS24)-(3*$G$5),((PI()*AS24)/12)*($D$5^2+$D$5*($D$5-2*AS24*$A$5)+($D$5-2*AS24*$A$5)^2)-$G$5)</f>
        <v>-517.36326600000018</v>
      </c>
      <c r="AT25" s="139">
        <f>IF('Working Volume Calculator'!$H$9="Square or Rectangular",(4*$A$5^2*AT24^3)-(3*$A$5*($D$5+$E$5)*AT24^2)+(3*$D$5*$E$5*AT24)-(3*$G$5),((PI()*AT24)/12)*($D$5^2+$D$5*($D$5-2*AT24*$A$5)+($D$5-2*AT24*$A$5)^2)-$G$5)</f>
        <v>-505.99475200000006</v>
      </c>
      <c r="AU25" s="139">
        <f>IF('Working Volume Calculator'!$H$9="Square or Rectangular",(4*$A$5^2*AU24^3)-(3*$A$5*($D$5+$E$5)*AU24^2)+(3*$D$5*$E$5*AU24)-(3*$G$5),((PI()*AU24)/12)*($D$5^2+$D$5*($D$5-2*AU24*$A$5)+($D$5-2*AU24*$A$5)^2)-$G$5)</f>
        <v>-494.64275000000009</v>
      </c>
      <c r="AV25" s="139">
        <f>IF('Working Volume Calculator'!$H$9="Square or Rectangular",(4*$A$5^2*AV24^3)-(3*$A$5*($D$5+$E$5)*AV24^2)+(3*$D$5*$E$5*AV24)-(3*$G$5),((PI()*AV24)/12)*($D$5^2+$D$5*($D$5-2*AV24*$A$5)+($D$5-2*AV24*$A$5)^2)-$G$5)</f>
        <v>-483.30724800000019</v>
      </c>
      <c r="AW25" s="139">
        <f>IF('Working Volume Calculator'!$H$9="Square or Rectangular",(4*$A$5^2*AW24^3)-(3*$A$5*($D$5+$E$5)*AW24^2)+(3*$D$5*$E$5*AW24)-(3*$G$5),((PI()*AW24)/12)*($D$5^2+$D$5*($D$5-2*AW24*$A$5)+($D$5-2*AW24*$A$5)^2)-$G$5)</f>
        <v>-471.98823400000015</v>
      </c>
      <c r="AX25" s="139">
        <f>IF('Working Volume Calculator'!$H$9="Square or Rectangular",(4*$A$5^2*AX24^3)-(3*$A$5*($D$5+$E$5)*AX24^2)+(3*$D$5*$E$5*AX24)-(3*$G$5),((PI()*AX24)/12)*($D$5^2+$D$5*($D$5-2*AX24*$A$5)+($D$5-2*AX24*$A$5)^2)-$G$5)</f>
        <v>-460.68569600000023</v>
      </c>
      <c r="AY25" s="139">
        <f>IF('Working Volume Calculator'!$H$9="Square or Rectangular",(4*$A$5^2*AY24^3)-(3*$A$5*($D$5+$E$5)*AY24^2)+(3*$D$5*$E$5*AY24)-(3*$G$5),((PI()*AY24)/12)*($D$5^2+$D$5*($D$5-2*AY24*$A$5)+($D$5-2*AY24*$A$5)^2)-$G$5)</f>
        <v>-449.39962200000014</v>
      </c>
      <c r="AZ25" s="139">
        <f>IF('Working Volume Calculator'!$H$9="Square or Rectangular",(4*$A$5^2*AZ24^3)-(3*$A$5*($D$5+$E$5)*AZ24^2)+(3*$D$5*$E$5*AZ24)-(3*$G$5),((PI()*AZ24)/12)*($D$5^2+$D$5*($D$5-2*AZ24*$A$5)+($D$5-2*AZ24*$A$5)^2)-$G$5)</f>
        <v>-438.13000000000011</v>
      </c>
      <c r="BA25" s="139">
        <f>IF('Working Volume Calculator'!$H$9="Square or Rectangular",(4*$A$5^2*BA24^3)-(3*$A$5*($D$5+$E$5)*BA24^2)+(3*$D$5*$E$5*BA24)-(3*$G$5),((PI()*BA24)/12)*($D$5^2+$D$5*($D$5-2*BA24*$A$5)+($D$5-2*BA24*$A$5)^2)-$G$5)</f>
        <v>-426.87681800000018</v>
      </c>
      <c r="BB25" s="139">
        <f>IF('Working Volume Calculator'!$H$9="Square or Rectangular",(4*$A$5^2*BB24^3)-(3*$A$5*($D$5+$E$5)*BB24^2)+(3*$D$5*$E$5*BB24)-(3*$G$5),((PI()*BB24)/12)*($D$5^2+$D$5*($D$5-2*BB24*$A$5)+($D$5-2*BB24*$A$5)^2)-$G$5)</f>
        <v>-415.64006400000005</v>
      </c>
      <c r="BC25" s="139">
        <f>IF('Working Volume Calculator'!$H$9="Square or Rectangular",(4*$A$5^2*BC24^3)-(3*$A$5*($D$5+$E$5)*BC24^2)+(3*$D$5*$E$5*BC24)-(3*$G$5),((PI()*BC24)/12)*($D$5^2+$D$5*($D$5-2*BC24*$A$5)+($D$5-2*BC24*$A$5)^2)-$G$5)</f>
        <v>-404.41972600000008</v>
      </c>
      <c r="BD25" s="139">
        <f>IF('Working Volume Calculator'!$H$9="Square or Rectangular",(4*$A$5^2*BD24^3)-(3*$A$5*($D$5+$E$5)*BD24^2)+(3*$D$5*$E$5*BD24)-(3*$G$5),((PI()*BD24)/12)*($D$5^2+$D$5*($D$5-2*BD24*$A$5)+($D$5-2*BD24*$A$5)^2)-$G$5)</f>
        <v>-393.21579200000019</v>
      </c>
      <c r="BE25" s="139">
        <f>IF('Working Volume Calculator'!$H$9="Square or Rectangular",(4*$A$5^2*BE24^3)-(3*$A$5*($D$5+$E$5)*BE24^2)+(3*$D$5*$E$5*BE24)-(3*$G$5),((PI()*BE24)/12)*($D$5^2+$D$5*($D$5-2*BE24*$A$5)+($D$5-2*BE24*$A$5)^2)-$G$5)</f>
        <v>-382.02825000000007</v>
      </c>
      <c r="BF25" s="139">
        <f>IF('Working Volume Calculator'!$H$9="Square or Rectangular",(4*$A$5^2*BF24^3)-(3*$A$5*($D$5+$E$5)*BF24^2)+(3*$D$5*$E$5*BF24)-(3*$G$5),((PI()*BF24)/12)*($D$5^2+$D$5*($D$5-2*BF24*$A$5)+($D$5-2*BF24*$A$5)^2)-$G$5)</f>
        <v>-370.85708800000009</v>
      </c>
      <c r="BG25" s="139">
        <f>IF('Working Volume Calculator'!$H$9="Square or Rectangular",(4*$A$5^2*BG24^3)-(3*$A$5*($D$5+$E$5)*BG24^2)+(3*$D$5*$E$5*BG24)-(3*$G$5),((PI()*BG24)/12)*($D$5^2+$D$5*($D$5-2*BG24*$A$5)+($D$5-2*BG24*$A$5)^2)-$G$5)</f>
        <v>-359.70229400000028</v>
      </c>
      <c r="BH25" s="139">
        <f>IF('Working Volume Calculator'!$H$9="Square or Rectangular",(4*$A$5^2*BH24^3)-(3*$A$5*($D$5+$E$5)*BH24^2)+(3*$D$5*$E$5*BH24)-(3*$G$5),((PI()*BH24)/12)*($D$5^2+$D$5*($D$5-2*BH24*$A$5)+($D$5-2*BH24*$A$5)^2)-$G$5)</f>
        <v>-348.56385600000033</v>
      </c>
      <c r="BI25" s="139">
        <f>IF('Working Volume Calculator'!$H$9="Square or Rectangular",(4*$A$5^2*BI24^3)-(3*$A$5*($D$5+$E$5)*BI24^2)+(3*$D$5*$E$5*BI24)-(3*$G$5),((PI()*BI24)/12)*($D$5^2+$D$5*($D$5-2*BI24*$A$5)+($D$5-2*BI24*$A$5)^2)-$G$5)</f>
        <v>-337.44176200000015</v>
      </c>
      <c r="BJ25" s="139">
        <f>IF('Working Volume Calculator'!$H$9="Square or Rectangular",(4*$A$5^2*BJ24^3)-(3*$A$5*($D$5+$E$5)*BJ24^2)+(3*$D$5*$E$5*BJ24)-(3*$G$5),((PI()*BJ24)/12)*($D$5^2+$D$5*($D$5-2*BJ24*$A$5)+($D$5-2*BJ24*$A$5)^2)-$G$5)</f>
        <v>-326.33600000000024</v>
      </c>
      <c r="BK25" s="139">
        <f>IF('Working Volume Calculator'!$H$9="Square or Rectangular",(4*$A$5^2*BK24^3)-(3*$A$5*($D$5+$E$5)*BK24^2)+(3*$D$5*$E$5*BK24)-(3*$G$5),((PI()*BK24)/12)*($D$5^2+$D$5*($D$5-2*BK24*$A$5)+($D$5-2*BK24*$A$5)^2)-$G$5)</f>
        <v>-315.24655800000028</v>
      </c>
      <c r="BL25" s="139">
        <f>IF('Working Volume Calculator'!$H$9="Square or Rectangular",(4*$A$5^2*BL24^3)-(3*$A$5*($D$5+$E$5)*BL24^2)+(3*$D$5*$E$5*BL24)-(3*$G$5),((PI()*BL24)/12)*($D$5^2+$D$5*($D$5-2*BL24*$A$5)+($D$5-2*BL24*$A$5)^2)-$G$5)</f>
        <v>-304.17342400000018</v>
      </c>
      <c r="BM25" s="139">
        <f>IF('Working Volume Calculator'!$H$9="Square or Rectangular",(4*$A$5^2*BM24^3)-(3*$A$5*($D$5+$E$5)*BM24^2)+(3*$D$5*$E$5*BM24)-(3*$G$5),((PI()*BM24)/12)*($D$5^2+$D$5*($D$5-2*BM24*$A$5)+($D$5-2*BM24*$A$5)^2)-$G$5)</f>
        <v>-293.11658600000021</v>
      </c>
      <c r="BN25" s="139">
        <f>IF('Working Volume Calculator'!$H$9="Square or Rectangular",(4*$A$5^2*BN24^3)-(3*$A$5*($D$5+$E$5)*BN24^2)+(3*$D$5*$E$5*BN24)-(3*$G$5),((PI()*BN24)/12)*($D$5^2+$D$5*($D$5-2*BN24*$A$5)+($D$5-2*BN24*$A$5)^2)-$G$5)</f>
        <v>-282.07603200000017</v>
      </c>
      <c r="BO25" s="139">
        <f>IF('Working Volume Calculator'!$H$9="Square or Rectangular",(4*$A$5^2*BO24^3)-(3*$A$5*($D$5+$E$5)*BO24^2)+(3*$D$5*$E$5*BO24)-(3*$G$5),((PI()*BO24)/12)*($D$5^2+$D$5*($D$5-2*BO24*$A$5)+($D$5-2*BO24*$A$5)^2)-$G$5)</f>
        <v>-271.0517500000002</v>
      </c>
      <c r="BP25" s="139">
        <f>IF('Working Volume Calculator'!$H$9="Square or Rectangular",(4*$A$5^2*BP24^3)-(3*$A$5*($D$5+$E$5)*BP24^2)+(3*$D$5*$E$5*BP24)-(3*$G$5),((PI()*BP24)/12)*($D$5^2+$D$5*($D$5-2*BP24*$A$5)+($D$5-2*BP24*$A$5)^2)-$G$5)</f>
        <v>-260.04372800000021</v>
      </c>
      <c r="BQ25" s="139">
        <f>IF('Working Volume Calculator'!$H$9="Square or Rectangular",(4*$A$5^2*BQ24^3)-(3*$A$5*($D$5+$E$5)*BQ24^2)+(3*$D$5*$E$5*BQ24)-(3*$G$5),((PI()*BQ24)/12)*($D$5^2+$D$5*($D$5-2*BQ24*$A$5)+($D$5-2*BQ24*$A$5)^2)-$G$5)</f>
        <v>-249.05195400000014</v>
      </c>
      <c r="BR25" s="139">
        <f>IF('Working Volume Calculator'!$H$9="Square or Rectangular",(4*$A$5^2*BR24^3)-(3*$A$5*($D$5+$E$5)*BR24^2)+(3*$D$5*$E$5*BR24)-(3*$G$5),((PI()*BR24)/12)*($D$5^2+$D$5*($D$5-2*BR24*$A$5)+($D$5-2*BR24*$A$5)^2)-$G$5)</f>
        <v>-238.07641600000011</v>
      </c>
      <c r="BS25" s="139">
        <f>IF('Working Volume Calculator'!$H$9="Square or Rectangular",(4*$A$5^2*BS24^3)-(3*$A$5*($D$5+$E$5)*BS24^2)+(3*$D$5*$E$5*BS24)-(3*$G$5),((PI()*BS24)/12)*($D$5^2+$D$5*($D$5-2*BS24*$A$5)+($D$5-2*BS24*$A$5)^2)-$G$5)</f>
        <v>-227.11710200000027</v>
      </c>
      <c r="BT25" s="139">
        <f>IF('Working Volume Calculator'!$H$9="Square or Rectangular",(4*$A$5^2*BT24^3)-(3*$A$5*($D$5+$E$5)*BT24^2)+(3*$D$5*$E$5*BT24)-(3*$G$5),((PI()*BT24)/12)*($D$5^2+$D$5*($D$5-2*BT24*$A$5)+($D$5-2*BT24*$A$5)^2)-$G$5)</f>
        <v>-216.17400000000032</v>
      </c>
      <c r="BU25" s="139">
        <f>IF('Working Volume Calculator'!$H$9="Square or Rectangular",(4*$A$5^2*BU24^3)-(3*$A$5*($D$5+$E$5)*BU24^2)+(3*$D$5*$E$5*BU24)-(3*$G$5),((PI()*BU24)/12)*($D$5^2+$D$5*($D$5-2*BU24*$A$5)+($D$5-2*BU24*$A$5)^2)-$G$5)</f>
        <v>-205.24709800000016</v>
      </c>
      <c r="BV25" s="139">
        <f>IF('Working Volume Calculator'!$H$9="Square or Rectangular",(4*$A$5^2*BV24^3)-(3*$A$5*($D$5+$E$5)*BV24^2)+(3*$D$5*$E$5*BV24)-(3*$G$5),((PI()*BV24)/12)*($D$5^2+$D$5*($D$5-2*BV24*$A$5)+($D$5-2*BV24*$A$5)^2)-$G$5)</f>
        <v>-194.33638400000029</v>
      </c>
      <c r="BW25" s="139">
        <f>IF('Working Volume Calculator'!$H$9="Square or Rectangular",(4*$A$5^2*BW24^3)-(3*$A$5*($D$5+$E$5)*BW24^2)+(3*$D$5*$E$5*BW24)-(3*$G$5),((PI()*BW24)/12)*($D$5^2+$D$5*($D$5-2*BW24*$A$5)+($D$5-2*BW24*$A$5)^2)-$G$5)</f>
        <v>-183.44184600000028</v>
      </c>
      <c r="BX25" s="139">
        <f>IF('Working Volume Calculator'!$H$9="Square or Rectangular",(4*$A$5^2*BX24^3)-(3*$A$5*($D$5+$E$5)*BX24^2)+(3*$D$5*$E$5*BX24)-(3*$G$5),((PI()*BX24)/12)*($D$5^2+$D$5*($D$5-2*BX24*$A$5)+($D$5-2*BX24*$A$5)^2)-$G$5)</f>
        <v>-172.56347200000016</v>
      </c>
      <c r="BY25" s="139">
        <f>IF('Working Volume Calculator'!$H$9="Square or Rectangular",(4*$A$5^2*BY24^3)-(3*$A$5*($D$5+$E$5)*BY24^2)+(3*$D$5*$E$5*BY24)-(3*$G$5),((PI()*BY24)/12)*($D$5^2+$D$5*($D$5-2*BY24*$A$5)+($D$5-2*BY24*$A$5)^2)-$G$5)</f>
        <v>-161.70125000000019</v>
      </c>
      <c r="BZ25" s="139">
        <f>IF('Working Volume Calculator'!$H$9="Square or Rectangular",(4*$A$5^2*BZ24^3)-(3*$A$5*($D$5+$E$5)*BZ24^2)+(3*$D$5*$E$5*BZ24)-(3*$G$5),((PI()*BZ24)/12)*($D$5^2+$D$5*($D$5-2*BZ24*$A$5)+($D$5-2*BZ24*$A$5)^2)-$G$5)</f>
        <v>-150.85516800000028</v>
      </c>
      <c r="CA25" s="139">
        <f>IF('Working Volume Calculator'!$H$9="Square or Rectangular",(4*$A$5^2*CA24^3)-(3*$A$5*($D$5+$E$5)*CA24^2)+(3*$D$5*$E$5*CA24)-(3*$G$5),((PI()*CA24)/12)*($D$5^2+$D$5*($D$5-2*CA24*$A$5)+($D$5-2*CA24*$A$5)^2)-$G$5)</f>
        <v>-140.02521400000012</v>
      </c>
      <c r="CB25" s="139">
        <f>IF('Working Volume Calculator'!$H$9="Square or Rectangular",(4*$A$5^2*CB24^3)-(3*$A$5*($D$5+$E$5)*CB24^2)+(3*$D$5*$E$5*CB24)-(3*$G$5),((PI()*CB24)/12)*($D$5^2+$D$5*($D$5-2*CB24*$A$5)+($D$5-2*CB24*$A$5)^2)-$G$5)</f>
        <v>-129.2113760000002</v>
      </c>
      <c r="CC25" s="139">
        <f>IF('Working Volume Calculator'!$H$9="Square or Rectangular",(4*$A$5^2*CC24^3)-(3*$A$5*($D$5+$E$5)*CC24^2)+(3*$D$5*$E$5*CC24)-(3*$G$5),((PI()*CC24)/12)*($D$5^2+$D$5*($D$5-2*CC24*$A$5)+($D$5-2*CC24*$A$5)^2)-$G$5)</f>
        <v>-118.41364200000021</v>
      </c>
      <c r="CD25" s="139">
        <f>IF('Working Volume Calculator'!$H$9="Square or Rectangular",(4*$A$5^2*CD24^3)-(3*$A$5*($D$5+$E$5)*CD24^2)+(3*$D$5*$E$5*CD24)-(3*$G$5),((PI()*CD24)/12)*($D$5^2+$D$5*($D$5-2*CD24*$A$5)+($D$5-2*CD24*$A$5)^2)-$G$5)</f>
        <v>-107.63200000000018</v>
      </c>
      <c r="CE25" s="139">
        <f>IF('Working Volume Calculator'!$H$9="Square or Rectangular",(4*$A$5^2*CE24^3)-(3*$A$5*($D$5+$E$5)*CE24^2)+(3*$D$5*$E$5*CE24)-(3*$G$5),((PI()*CE24)/12)*($D$5^2+$D$5*($D$5-2*CE24*$A$5)+($D$5-2*CE24*$A$5)^2)-$G$5)</f>
        <v>-96.866438000000244</v>
      </c>
      <c r="CF25" s="139">
        <f>IF('Working Volume Calculator'!$H$9="Square or Rectangular",(4*$A$5^2*CF24^3)-(3*$A$5*($D$5+$E$5)*CF24^2)+(3*$D$5*$E$5*CF24)-(3*$G$5),((PI()*CF24)/12)*($D$5^2+$D$5*($D$5-2*CF24*$A$5)+($D$5-2*CF24*$A$5)^2)-$G$5)</f>
        <v>-86.116944000000331</v>
      </c>
      <c r="CG25" s="139">
        <f>IF('Working Volume Calculator'!$H$9="Square or Rectangular",(4*$A$5^2*CG24^3)-(3*$A$5*($D$5+$E$5)*CG24^2)+(3*$D$5*$E$5*CG24)-(3*$G$5),((PI()*CG24)/12)*($D$5^2+$D$5*($D$5-2*CG24*$A$5)+($D$5-2*CG24*$A$5)^2)-$G$5)</f>
        <v>-75.383506000000352</v>
      </c>
      <c r="CH25" s="139">
        <f>IF('Working Volume Calculator'!$H$9="Square or Rectangular",(4*$A$5^2*CH24^3)-(3*$A$5*($D$5+$E$5)*CH24^2)+(3*$D$5*$E$5*CH24)-(3*$G$5),((PI()*CH24)/12)*($D$5^2+$D$5*($D$5-2*CH24*$A$5)+($D$5-2*CH24*$A$5)^2)-$G$5)</f>
        <v>-64.666112000000226</v>
      </c>
      <c r="CI25" s="139">
        <f>IF('Working Volume Calculator'!$H$9="Square or Rectangular",(4*$A$5^2*CI24^3)-(3*$A$5*($D$5+$E$5)*CI24^2)+(3*$D$5*$E$5*CI24)-(3*$G$5),((PI()*CI24)/12)*($D$5^2+$D$5*($D$5-2*CI24*$A$5)+($D$5-2*CI24*$A$5)^2)-$G$5)</f>
        <v>-53.964750000000208</v>
      </c>
      <c r="CJ25" s="139">
        <f>IF('Working Volume Calculator'!$H$9="Square or Rectangular",(4*$A$5^2*CJ24^3)-(3*$A$5*($D$5+$E$5)*CJ24^2)+(3*$D$5*$E$5*CJ24)-(3*$G$5),((PI()*CJ24)/12)*($D$5^2+$D$5*($D$5-2*CJ24*$A$5)+($D$5-2*CJ24*$A$5)^2)-$G$5)</f>
        <v>-43.279408000000331</v>
      </c>
      <c r="CK25" s="139">
        <f>IF('Working Volume Calculator'!$H$9="Square or Rectangular",(4*$A$5^2*CK24^3)-(3*$A$5*($D$5+$E$5)*CK24^2)+(3*$D$5*$E$5*CK24)-(3*$G$5),((PI()*CK24)/12)*($D$5^2+$D$5*($D$5-2*CK24*$A$5)+($D$5-2*CK24*$A$5)^2)-$G$5)</f>
        <v>-32.610074000000282</v>
      </c>
      <c r="CL25" s="139">
        <f>IF('Working Volume Calculator'!$H$9="Square or Rectangular",(4*$A$5^2*CL24^3)-(3*$A$5*($D$5+$E$5)*CL24^2)+(3*$D$5*$E$5*CL24)-(3*$G$5),((PI()*CL24)/12)*($D$5^2+$D$5*($D$5-2*CL24*$A$5)+($D$5-2*CL24*$A$5)^2)-$G$5)</f>
        <v>-21.956736000000205</v>
      </c>
      <c r="CM25" s="139">
        <f>IF('Working Volume Calculator'!$H$9="Square or Rectangular",(4*$A$5^2*CM24^3)-(3*$A$5*($D$5+$E$5)*CM24^2)+(3*$D$5*$E$5*CM24)-(3*$G$5),((PI()*CM24)/12)*($D$5^2+$D$5*($D$5-2*CM24*$A$5)+($D$5-2*CM24*$A$5)^2)-$G$5)</f>
        <v>-11.31938200000036</v>
      </c>
      <c r="CN25" s="139">
        <f>IF('Working Volume Calculator'!$H$9="Square or Rectangular",(4*$A$5^2*CN24^3)-(3*$A$5*($D$5+$E$5)*CN24^2)+(3*$D$5*$E$5*CN24)-(3*$G$5),((PI()*CN24)/12)*($D$5^2+$D$5*($D$5-2*CN24*$A$5)+($D$5-2*CN24*$A$5)^2)-$G$5)</f>
        <v>-0.69800000000020646</v>
      </c>
      <c r="CO25" s="139">
        <f>IF('Working Volume Calculator'!$H$9="Square or Rectangular",(4*$A$5^2*CO24^3)-(3*$A$5*($D$5+$E$5)*CO24^2)+(3*$D$5*$E$5*CO24)-(3*$G$5),((PI()*CO24)/12)*($D$5^2+$D$5*($D$5-2*CO24*$A$5)+($D$5-2*CO24*$A$5)^2)-$G$5)</f>
        <v>9.9074219999997695</v>
      </c>
      <c r="CP25" s="139">
        <f>IF('Working Volume Calculator'!$H$9="Square or Rectangular",(4*$A$5^2*CP24^3)-(3*$A$5*($D$5+$E$5)*CP24^2)+(3*$D$5*$E$5*CP24)-(3*$G$5),((PI()*CP24)/12)*($D$5^2+$D$5*($D$5-2*CP24*$A$5)+($D$5-2*CP24*$A$5)^2)-$G$5)</f>
        <v>20.496895999999651</v>
      </c>
      <c r="CQ25" s="139">
        <f>IF('Working Volume Calculator'!$H$9="Square or Rectangular",(4*$A$5^2*CQ24^3)-(3*$A$5*($D$5+$E$5)*CQ24^2)+(3*$D$5*$E$5*CQ24)-(3*$G$5),((PI()*CQ24)/12)*($D$5^2+$D$5*($D$5-2*CQ24*$A$5)+($D$5-2*CQ24*$A$5)^2)-$G$5)</f>
        <v>31.07043399999975</v>
      </c>
      <c r="CR25" s="139">
        <f>IF('Working Volume Calculator'!$H$9="Square or Rectangular",(4*$A$5^2*CR24^3)-(3*$A$5*($D$5+$E$5)*CR24^2)+(3*$D$5*$E$5*CR24)-(3*$G$5),((PI()*CR24)/12)*($D$5^2+$D$5*($D$5-2*CR24*$A$5)+($D$5-2*CR24*$A$5)^2)-$G$5)</f>
        <v>41.62804799999958</v>
      </c>
      <c r="CS25" s="139">
        <f>IF('Working Volume Calculator'!$H$9="Square or Rectangular",(4*$A$5^2*CS24^3)-(3*$A$5*($D$5+$E$5)*CS24^2)+(3*$D$5*$E$5*CS24)-(3*$G$5),((PI()*CS24)/12)*($D$5^2+$D$5*($D$5-2*CS24*$A$5)+($D$5-2*CS24*$A$5)^2)-$G$5)</f>
        <v>52.169749999999794</v>
      </c>
      <c r="CT25" s="139">
        <f>IF('Working Volume Calculator'!$H$9="Square or Rectangular",(4*$A$5^2*CT24^3)-(3*$A$5*($D$5+$E$5)*CT24^2)+(3*$D$5*$E$5*CT24)-(3*$G$5),((PI()*CT24)/12)*($D$5^2+$D$5*($D$5-2*CT24*$A$5)+($D$5-2*CT24*$A$5)^2)-$G$5)</f>
        <v>62.69555199999968</v>
      </c>
      <c r="CU25" s="139">
        <f>IF('Working Volume Calculator'!$H$9="Square or Rectangular",(4*$A$5^2*CU24^3)-(3*$A$5*($D$5+$E$5)*CU24^2)+(3*$D$5*$E$5*CU24)-(3*$G$5),((PI()*CU24)/12)*($D$5^2+$D$5*($D$5-2*CU24*$A$5)+($D$5-2*CU24*$A$5)^2)-$G$5)</f>
        <v>73.20546599999966</v>
      </c>
      <c r="CV25" s="139">
        <f>IF('Working Volume Calculator'!$H$9="Square or Rectangular",(4*$A$5^2*CV24^3)-(3*$A$5*($D$5+$E$5)*CV24^2)+(3*$D$5*$E$5*CV24)-(3*$G$5),((PI()*CV24)/12)*($D$5^2+$D$5*($D$5-2*CV24*$A$5)+($D$5-2*CV24*$A$5)^2)-$G$5)</f>
        <v>83.699503999999706</v>
      </c>
      <c r="CW25" s="139">
        <f>IF('Working Volume Calculator'!$H$9="Square or Rectangular",(4*$A$5^2*CW24^3)-(3*$A$5*($D$5+$E$5)*CW24^2)+(3*$D$5*$E$5*CW24)-(3*$G$5),((PI()*CW24)/12)*($D$5^2+$D$5*($D$5-2*CW24*$A$5)+($D$5-2*CW24*$A$5)^2)-$G$5)</f>
        <v>94.17767799999956</v>
      </c>
      <c r="CX25" s="139">
        <f>IF('Working Volume Calculator'!$H$9="Square or Rectangular",(4*$A$5^2*CX24^3)-(3*$A$5*($D$5+$E$5)*CX24^2)+(3*$D$5*$E$5*CX24)-(3*$G$5),((PI()*CX24)/12)*($D$5^2+$D$5*($D$5-2*CX24*$A$5)+($D$5-2*CX24*$A$5)^2)-$G$5)</f>
        <v>104.63999999999965</v>
      </c>
      <c r="CY25" s="139">
        <f>IF('Working Volume Calculator'!$H$9="Square or Rectangular",(4*$A$5^2*CY24^3)-(3*$A$5*($D$5+$E$5)*CY24^2)+(3*$D$5*$E$5*CY24)-(3*$G$5),((PI()*CY24)/12)*($D$5^2+$D$5*($D$5-2*CY24*$A$5)+($D$5-2*CY24*$A$5)^2)-$G$5)</f>
        <v>115.08648199999971</v>
      </c>
      <c r="CZ25" s="139">
        <f>IF('Working Volume Calculator'!$H$9="Square or Rectangular",(4*$A$5^2*CZ24^3)-(3*$A$5*($D$5+$E$5)*CZ24^2)+(3*$D$5*$E$5*CZ24)-(3*$G$5),((PI()*CZ24)/12)*($D$5^2+$D$5*($D$5-2*CZ24*$A$5)+($D$5-2*CZ24*$A$5)^2)-$G$5)</f>
        <v>125.51713599999971</v>
      </c>
      <c r="DA25" s="139">
        <f>IF('Working Volume Calculator'!$H$9="Square or Rectangular",(4*$A$5^2*DA24^3)-(3*$A$5*($D$5+$E$5)*DA24^2)+(3*$D$5*$E$5*DA24)-(3*$G$5),((PI()*DA24)/12)*($D$5^2+$D$5*($D$5-2*DA24*$A$5)+($D$5-2*DA24*$A$5)^2)-$G$5)</f>
        <v>135.93197399999963</v>
      </c>
      <c r="DB25" s="139">
        <f>IF('Working Volume Calculator'!$H$9="Square or Rectangular",(4*$A$5^2*DB24^3)-(3*$A$5*($D$5+$E$5)*DB24^2)+(3*$D$5*$E$5*DB24)-(3*$G$5),((PI()*DB24)/12)*($D$5^2+$D$5*($D$5-2*DB24*$A$5)+($D$5-2*DB24*$A$5)^2)-$G$5)</f>
        <v>146.33100799999988</v>
      </c>
      <c r="DC25" s="139">
        <f>IF('Working Volume Calculator'!$H$9="Square or Rectangular",(4*$A$5^2*DC24^3)-(3*$A$5*($D$5+$E$5)*DC24^2)+(3*$D$5*$E$5*DC24)-(3*$G$5),((PI()*DC24)/12)*($D$5^2+$D$5*($D$5-2*DC24*$A$5)+($D$5-2*DC24*$A$5)^2)-$G$5)</f>
        <v>156.71424999999977</v>
      </c>
      <c r="DD25" s="139">
        <f>IF('Working Volume Calculator'!$H$9="Square or Rectangular",(4*$A$5^2*DD24^3)-(3*$A$5*($D$5+$E$5)*DD24^2)+(3*$D$5*$E$5*DD24)-(3*$G$5),((PI()*DD24)/12)*($D$5^2+$D$5*($D$5-2*DD24*$A$5)+($D$5-2*DD24*$A$5)^2)-$G$5)</f>
        <v>167.0817119999997</v>
      </c>
      <c r="DE25" s="139">
        <f>IF('Working Volume Calculator'!$H$9="Square or Rectangular",(4*$A$5^2*DE24^3)-(3*$A$5*($D$5+$E$5)*DE24^2)+(3*$D$5*$E$5*DE24)-(3*$G$5),((PI()*DE24)/12)*($D$5^2+$D$5*($D$5-2*DE24*$A$5)+($D$5-2*DE24*$A$5)^2)-$G$5)</f>
        <v>177.43340599999988</v>
      </c>
      <c r="DF25" s="139">
        <f>IF('Working Volume Calculator'!$H$9="Square or Rectangular",(4*$A$5^2*DF24^3)-(3*$A$5*($D$5+$E$5)*DF24^2)+(3*$D$5*$E$5*DF24)-(3*$G$5),((PI()*DF24)/12)*($D$5^2+$D$5*($D$5-2*DF24*$A$5)+($D$5-2*DF24*$A$5)^2)-$G$5)</f>
        <v>187.76934399999959</v>
      </c>
      <c r="DG25" s="139">
        <f>IF('Working Volume Calculator'!$H$9="Square or Rectangular",(4*$A$5^2*DG24^3)-(3*$A$5*($D$5+$E$5)*DG24^2)+(3*$D$5*$E$5*DG24)-(3*$G$5),((PI()*DG24)/12)*($D$5^2+$D$5*($D$5-2*DG24*$A$5)+($D$5-2*DG24*$A$5)^2)-$G$5)</f>
        <v>198.08953799999972</v>
      </c>
      <c r="DH25" s="139">
        <f>IF('Working Volume Calculator'!$H$9="Square or Rectangular",(4*$A$5^2*DH24^3)-(3*$A$5*($D$5+$E$5)*DH24^2)+(3*$D$5*$E$5*DH24)-(3*$G$5),((PI()*DH24)/12)*($D$5^2+$D$5*($D$5-2*DH24*$A$5)+($D$5-2*DH24*$A$5)^2)-$G$5)</f>
        <v>208.39399999999978</v>
      </c>
      <c r="DI25" s="139">
        <f>IF('Working Volume Calculator'!$H$9="Square or Rectangular",(4*$A$5^2*DI24^3)-(3*$A$5*($D$5+$E$5)*DI24^2)+(3*$D$5*$E$5*DI24)-(3*$G$5),((PI()*DI24)/12)*($D$5^2+$D$5*($D$5-2*DI24*$A$5)+($D$5-2*DI24*$A$5)^2)-$G$5)</f>
        <v>218.68274199999973</v>
      </c>
      <c r="DJ25" s="139">
        <f>IF('Working Volume Calculator'!$H$9="Square or Rectangular",(4*$A$5^2*DJ24^3)-(3*$A$5*($D$5+$E$5)*DJ24^2)+(3*$D$5*$E$5*DJ24)-(3*$G$5),((PI()*DJ24)/12)*($D$5^2+$D$5*($D$5-2*DJ24*$A$5)+($D$5-2*DJ24*$A$5)^2)-$G$5)</f>
        <v>228.95577599999979</v>
      </c>
      <c r="DK25" s="139">
        <f>IF('Working Volume Calculator'!$H$9="Square or Rectangular",(4*$A$5^2*DK24^3)-(3*$A$5*($D$5+$E$5)*DK24^2)+(3*$D$5*$E$5*DK24)-(3*$G$5),((PI()*DK24)/12)*($D$5^2+$D$5*($D$5-2*DK24*$A$5)+($D$5-2*DK24*$A$5)^2)-$G$5)</f>
        <v>239.21311399999945</v>
      </c>
      <c r="DL25" s="139">
        <f>IF('Working Volume Calculator'!$H$9="Square or Rectangular",(4*$A$5^2*DL24^3)-(3*$A$5*($D$5+$E$5)*DL24^2)+(3*$D$5*$E$5*DL24)-(3*$G$5),((PI()*DL24)/12)*($D$5^2+$D$5*($D$5-2*DL24*$A$5)+($D$5-2*DL24*$A$5)^2)-$G$5)</f>
        <v>249.4547679999996</v>
      </c>
      <c r="DM25" s="139">
        <f>IF('Working Volume Calculator'!$H$9="Square or Rectangular",(4*$A$5^2*DM24^3)-(3*$A$5*($D$5+$E$5)*DM24^2)+(3*$D$5*$E$5*DM24)-(3*$G$5),((PI()*DM24)/12)*($D$5^2+$D$5*($D$5-2*DM24*$A$5)+($D$5-2*DM24*$A$5)^2)-$G$5)</f>
        <v>259.68074999999953</v>
      </c>
      <c r="DN25" s="139">
        <f>IF('Working Volume Calculator'!$H$9="Square or Rectangular",(4*$A$5^2*DN24^3)-(3*$A$5*($D$5+$E$5)*DN24^2)+(3*$D$5*$E$5*DN24)-(3*$G$5),((PI()*DN24)/12)*($D$5^2+$D$5*($D$5-2*DN24*$A$5)+($D$5-2*DN24*$A$5)^2)-$G$5)</f>
        <v>269.89107199999944</v>
      </c>
      <c r="DO25" s="139">
        <f>IF('Working Volume Calculator'!$H$9="Square or Rectangular",(4*$A$5^2*DO24^3)-(3*$A$5*($D$5+$E$5)*DO24^2)+(3*$D$5*$E$5*DO24)-(3*$G$5),((PI()*DO24)/12)*($D$5^2+$D$5*($D$5-2*DO24*$A$5)+($D$5-2*DO24*$A$5)^2)-$G$5)</f>
        <v>280.08574599999952</v>
      </c>
      <c r="DP25" s="139">
        <f>IF('Working Volume Calculator'!$H$9="Square or Rectangular",(4*$A$5^2*DP24^3)-(3*$A$5*($D$5+$E$5)*DP24^2)+(3*$D$5*$E$5*DP24)-(3*$G$5),((PI()*DP24)/12)*($D$5^2+$D$5*($D$5-2*DP24*$A$5)+($D$5-2*DP24*$A$5)^2)-$G$5)</f>
        <v>290.26478399999951</v>
      </c>
      <c r="DQ25" s="139">
        <f>IF('Working Volume Calculator'!$H$9="Square or Rectangular",(4*$A$5^2*DQ24^3)-(3*$A$5*($D$5+$E$5)*DQ24^2)+(3*$D$5*$E$5*DQ24)-(3*$G$5),((PI()*DQ24)/12)*($D$5^2+$D$5*($D$5-2*DQ24*$A$5)+($D$5-2*DQ24*$A$5)^2)-$G$5)</f>
        <v>300.42819799999938</v>
      </c>
      <c r="DR25" s="139">
        <f>IF('Working Volume Calculator'!$H$9="Square or Rectangular",(4*$A$5^2*DR24^3)-(3*$A$5*($D$5+$E$5)*DR24^2)+(3*$D$5*$E$5*DR24)-(3*$G$5),((PI()*DR24)/12)*($D$5^2+$D$5*($D$5-2*DR24*$A$5)+($D$5-2*DR24*$A$5)^2)-$G$5)</f>
        <v>310.57599999999957</v>
      </c>
      <c r="DS25" s="139">
        <f>IF('Working Volume Calculator'!$H$9="Square or Rectangular",(4*$A$5^2*DS24^3)-(3*$A$5*($D$5+$E$5)*DS24^2)+(3*$D$5*$E$5*DS24)-(3*$G$5),((PI()*DS24)/12)*($D$5^2+$D$5*($D$5-2*DS24*$A$5)+($D$5-2*DS24*$A$5)^2)-$G$5)</f>
        <v>320.70820199999957</v>
      </c>
      <c r="DT25" s="139">
        <f>IF('Working Volume Calculator'!$H$9="Square or Rectangular",(4*$A$5^2*DT24^3)-(3*$A$5*($D$5+$E$5)*DT24^2)+(3*$D$5*$E$5*DT24)-(3*$G$5),((PI()*DT24)/12)*($D$5^2+$D$5*($D$5-2*DT24*$A$5)+($D$5-2*DT24*$A$5)^2)-$G$5)</f>
        <v>330.8248159999996</v>
      </c>
      <c r="DU25" s="139">
        <f>IF('Working Volume Calculator'!$H$9="Square or Rectangular",(4*$A$5^2*DU24^3)-(3*$A$5*($D$5+$E$5)*DU24^2)+(3*$D$5*$E$5*DU24)-(3*$G$5),((PI()*DU24)/12)*($D$5^2+$D$5*($D$5-2*DU24*$A$5)+($D$5-2*DU24*$A$5)^2)-$G$5)</f>
        <v>340.92585399999962</v>
      </c>
      <c r="DV25" s="139">
        <f>IF('Working Volume Calculator'!$H$9="Square or Rectangular",(4*$A$5^2*DV24^3)-(3*$A$5*($D$5+$E$5)*DV24^2)+(3*$D$5*$E$5*DV24)-(3*$G$5),((PI()*DV24)/12)*($D$5^2+$D$5*($D$5-2*DV24*$A$5)+($D$5-2*DV24*$A$5)^2)-$G$5)</f>
        <v>351.01132799999959</v>
      </c>
      <c r="DW25" s="139">
        <f>IF('Working Volume Calculator'!$H$9="Square or Rectangular",(4*$A$5^2*DW24^3)-(3*$A$5*($D$5+$E$5)*DW24^2)+(3*$D$5*$E$5*DW24)-(3*$G$5),((PI()*DW24)/12)*($D$5^2+$D$5*($D$5-2*DW24*$A$5)+($D$5-2*DW24*$A$5)^2)-$G$5)</f>
        <v>361.08124999999973</v>
      </c>
      <c r="DX25" s="139">
        <f>IF('Working Volume Calculator'!$H$9="Square or Rectangular",(4*$A$5^2*DX24^3)-(3*$A$5*($D$5+$E$5)*DX24^2)+(3*$D$5*$E$5*DX24)-(3*$G$5),((PI()*DX24)/12)*($D$5^2+$D$5*($D$5-2*DX24*$A$5)+($D$5-2*DX24*$A$5)^2)-$G$5)</f>
        <v>371.13563199999953</v>
      </c>
      <c r="DY25" s="139">
        <f>IF('Working Volume Calculator'!$H$9="Square or Rectangular",(4*$A$5^2*DY24^3)-(3*$A$5*($D$5+$E$5)*DY24^2)+(3*$D$5*$E$5*DY24)-(3*$G$5),((PI()*DY24)/12)*($D$5^2+$D$5*($D$5-2*DY24*$A$5)+($D$5-2*DY24*$A$5)^2)-$G$5)</f>
        <v>381.17448599999966</v>
      </c>
      <c r="DZ25" s="139">
        <f>IF('Working Volume Calculator'!$H$9="Square or Rectangular",(4*$A$5^2*DZ24^3)-(3*$A$5*($D$5+$E$5)*DZ24^2)+(3*$D$5*$E$5*DZ24)-(3*$G$5),((PI()*DZ24)/12)*($D$5^2+$D$5*($D$5-2*DZ24*$A$5)+($D$5-2*DZ24*$A$5)^2)-$G$5)</f>
        <v>391.19782399999986</v>
      </c>
      <c r="EA25" s="139">
        <f>IF('Working Volume Calculator'!$H$9="Square or Rectangular",(4*$A$5^2*EA24^3)-(3*$A$5*($D$5+$E$5)*EA24^2)+(3*$D$5*$E$5*EA24)-(3*$G$5),((PI()*EA24)/12)*($D$5^2+$D$5*($D$5-2*EA24*$A$5)+($D$5-2*EA24*$A$5)^2)-$G$5)</f>
        <v>401.20565799999963</v>
      </c>
      <c r="EB25" s="139">
        <f>IF('Working Volume Calculator'!$H$9="Square or Rectangular",(4*$A$5^2*EB24^3)-(3*$A$5*($D$5+$E$5)*EB24^2)+(3*$D$5*$E$5*EB24)-(3*$G$5),((PI()*EB24)/12)*($D$5^2+$D$5*($D$5-2*EB24*$A$5)+($D$5-2*EB24*$A$5)^2)-$G$5)</f>
        <v>411.19799999999964</v>
      </c>
      <c r="EC25" s="139">
        <f>IF('Working Volume Calculator'!$H$9="Square or Rectangular",(4*$A$5^2*EC24^3)-(3*$A$5*($D$5+$E$5)*EC24^2)+(3*$D$5*$E$5*EC24)-(3*$G$5),((PI()*EC24)/12)*($D$5^2+$D$5*($D$5-2*EC24*$A$5)+($D$5-2*EC24*$A$5)^2)-$G$5)</f>
        <v>421.17486199999985</v>
      </c>
      <c r="ED25" s="139">
        <f>IF('Working Volume Calculator'!$H$9="Square or Rectangular",(4*$A$5^2*ED24^3)-(3*$A$5*($D$5+$E$5)*ED24^2)+(3*$D$5*$E$5*ED24)-(3*$G$5),((PI()*ED24)/12)*($D$5^2+$D$5*($D$5-2*ED24*$A$5)+($D$5-2*ED24*$A$5)^2)-$G$5)</f>
        <v>431.13625599999955</v>
      </c>
      <c r="EE25" s="139">
        <f>IF('Working Volume Calculator'!$H$9="Square or Rectangular",(4*$A$5^2*EE24^3)-(3*$A$5*($D$5+$E$5)*EE24^2)+(3*$D$5*$E$5*EE24)-(3*$G$5),((PI()*EE24)/12)*($D$5^2+$D$5*($D$5-2*EE24*$A$5)+($D$5-2*EE24*$A$5)^2)-$G$5)</f>
        <v>441.08219399999962</v>
      </c>
      <c r="EF25" s="139">
        <f>IF('Working Volume Calculator'!$H$9="Square or Rectangular",(4*$A$5^2*EF24^3)-(3*$A$5*($D$5+$E$5)*EF24^2)+(3*$D$5*$E$5*EF24)-(3*$G$5),((PI()*EF24)/12)*($D$5^2+$D$5*($D$5-2*EF24*$A$5)+($D$5-2*EF24*$A$5)^2)-$G$5)</f>
        <v>451.0126879999998</v>
      </c>
      <c r="EG25" s="139">
        <f>IF('Working Volume Calculator'!$H$9="Square or Rectangular",(4*$A$5^2*EG24^3)-(3*$A$5*($D$5+$E$5)*EG24^2)+(3*$D$5*$E$5*EG24)-(3*$G$5),((PI()*EG24)/12)*($D$5^2+$D$5*($D$5-2*EG24*$A$5)+($D$5-2*EG24*$A$5)^2)-$G$5)</f>
        <v>460.92774999999961</v>
      </c>
      <c r="EH25" s="139">
        <f>IF('Working Volume Calculator'!$H$9="Square or Rectangular",(4*$A$5^2*EH24^3)-(3*$A$5*($D$5+$E$5)*EH24^2)+(3*$D$5*$E$5*EH24)-(3*$G$5),((PI()*EH24)/12)*($D$5^2+$D$5*($D$5-2*EH24*$A$5)+($D$5-2*EH24*$A$5)^2)-$G$5)</f>
        <v>470.82739199999969</v>
      </c>
      <c r="EI25" s="139">
        <f>IF('Working Volume Calculator'!$H$9="Square or Rectangular",(4*$A$5^2*EI24^3)-(3*$A$5*($D$5+$E$5)*EI24^2)+(3*$D$5*$E$5*EI24)-(3*$G$5),((PI()*EI24)/12)*($D$5^2+$D$5*($D$5-2*EI24*$A$5)+($D$5-2*EI24*$A$5)^2)-$G$5)</f>
        <v>480.7116259999998</v>
      </c>
      <c r="EJ25" s="139">
        <f>IF('Working Volume Calculator'!$H$9="Square or Rectangular",(4*$A$5^2*EJ24^3)-(3*$A$5*($D$5+$E$5)*EJ24^2)+(3*$D$5*$E$5*EJ24)-(3*$G$5),((PI()*EJ24)/12)*($D$5^2+$D$5*($D$5-2*EJ24*$A$5)+($D$5-2*EJ24*$A$5)^2)-$G$5)</f>
        <v>490.58046399999944</v>
      </c>
      <c r="EK25" s="139">
        <f>IF('Working Volume Calculator'!$H$9="Square or Rectangular",(4*$A$5^2*EK24^3)-(3*$A$5*($D$5+$E$5)*EK24^2)+(3*$D$5*$E$5*EK24)-(3*$G$5),((PI()*EK24)/12)*($D$5^2+$D$5*($D$5-2*EK24*$A$5)+($D$5-2*EK24*$A$5)^2)-$G$5)</f>
        <v>500.43391799999949</v>
      </c>
      <c r="EL25" s="139">
        <f>IF('Working Volume Calculator'!$H$9="Square or Rectangular",(4*$A$5^2*EL24^3)-(3*$A$5*($D$5+$E$5)*EL24^2)+(3*$D$5*$E$5*EL24)-(3*$G$5),((PI()*EL24)/12)*($D$5^2+$D$5*($D$5-2*EL24*$A$5)+($D$5-2*EL24*$A$5)^2)-$G$5)</f>
        <v>510.27199999999948</v>
      </c>
      <c r="EM25" s="139">
        <f>IF('Working Volume Calculator'!$H$9="Square or Rectangular",(4*$A$5^2*EM24^3)-(3*$A$5*($D$5+$E$5)*EM24^2)+(3*$D$5*$E$5*EM24)-(3*$G$5),((PI()*EM24)/12)*($D$5^2+$D$5*($D$5-2*EM24*$A$5)+($D$5-2*EM24*$A$5)^2)-$G$5)</f>
        <v>520.09472199999959</v>
      </c>
      <c r="EN25" s="139">
        <f>IF('Working Volume Calculator'!$H$9="Square or Rectangular",(4*$A$5^2*EN24^3)-(3*$A$5*($D$5+$E$5)*EN24^2)+(3*$D$5*$E$5*EN24)-(3*$G$5),((PI()*EN24)/12)*($D$5^2+$D$5*($D$5-2*EN24*$A$5)+($D$5-2*EN24*$A$5)^2)-$G$5)</f>
        <v>529.90209599999957</v>
      </c>
      <c r="EO25" s="139">
        <f>IF('Working Volume Calculator'!$H$9="Square or Rectangular",(4*$A$5^2*EO24^3)-(3*$A$5*($D$5+$E$5)*EO24^2)+(3*$D$5*$E$5*EO24)-(3*$G$5),((PI()*EO24)/12)*($D$5^2+$D$5*($D$5-2*EO24*$A$5)+($D$5-2*EO24*$A$5)^2)-$G$5)</f>
        <v>539.69413399999939</v>
      </c>
      <c r="EP25" s="139">
        <f>IF('Working Volume Calculator'!$H$9="Square or Rectangular",(4*$A$5^2*EP24^3)-(3*$A$5*($D$5+$E$5)*EP24^2)+(3*$D$5*$E$5*EP24)-(3*$G$5),((PI()*EP24)/12)*($D$5^2+$D$5*($D$5-2*EP24*$A$5)+($D$5-2*EP24*$A$5)^2)-$G$5)</f>
        <v>549.47084799999948</v>
      </c>
      <c r="EQ25" s="139">
        <f>IF('Working Volume Calculator'!$H$9="Square or Rectangular",(4*$A$5^2*EQ24^3)-(3*$A$5*($D$5+$E$5)*EQ24^2)+(3*$D$5*$E$5*EQ24)-(3*$G$5),((PI()*EQ24)/12)*($D$5^2+$D$5*($D$5-2*EQ24*$A$5)+($D$5-2*EQ24*$A$5)^2)-$G$5)</f>
        <v>559.23224999999957</v>
      </c>
      <c r="ER25" s="139">
        <f>IF('Working Volume Calculator'!$H$9="Square or Rectangular",(4*$A$5^2*ER24^3)-(3*$A$5*($D$5+$E$5)*ER24^2)+(3*$D$5*$E$5*ER24)-(3*$G$5),((PI()*ER24)/12)*($D$5^2+$D$5*($D$5-2*ER24*$A$5)+($D$5-2*ER24*$A$5)^2)-$G$5)</f>
        <v>568.9783519999994</v>
      </c>
      <c r="ES25" s="139">
        <f>IF('Working Volume Calculator'!$H$9="Square or Rectangular",(4*$A$5^2*ES24^3)-(3*$A$5*($D$5+$E$5)*ES24^2)+(3*$D$5*$E$5*ES24)-(3*$G$5),((PI()*ES24)/12)*($D$5^2+$D$5*($D$5-2*ES24*$A$5)+($D$5-2*ES24*$A$5)^2)-$G$5)</f>
        <v>578.70916599999964</v>
      </c>
      <c r="ET25" s="139">
        <f>IF('Working Volume Calculator'!$H$9="Square or Rectangular",(4*$A$5^2*ET24^3)-(3*$A$5*($D$5+$E$5)*ET24^2)+(3*$D$5*$E$5*ET24)-(3*$G$5),((PI()*ET24)/12)*($D$5^2+$D$5*($D$5-2*ET24*$A$5)+($D$5-2*ET24*$A$5)^2)-$G$5)</f>
        <v>588.42470399999956</v>
      </c>
      <c r="EU25" s="139">
        <f>IF('Working Volume Calculator'!$H$9="Square or Rectangular",(4*$A$5^2*EU24^3)-(3*$A$5*($D$5+$E$5)*EU24^2)+(3*$D$5*$E$5*EU24)-(3*$G$5),((PI()*EU24)/12)*($D$5^2+$D$5*($D$5-2*EU24*$A$5)+($D$5-2*EU24*$A$5)^2)-$G$5)</f>
        <v>598.12497799999937</v>
      </c>
      <c r="EV25" s="139">
        <f>IF('Working Volume Calculator'!$H$9="Square or Rectangular",(4*$A$5^2*EV24^3)-(3*$A$5*($D$5+$E$5)*EV24^2)+(3*$D$5*$E$5*EV24)-(3*$G$5),((PI()*EV24)/12)*($D$5^2+$D$5*($D$5-2*EV24*$A$5)+($D$5-2*EV24*$A$5)^2)-$G$5)</f>
        <v>607.80999999999949</v>
      </c>
      <c r="EW25" s="139">
        <f>IF('Working Volume Calculator'!$H$9="Square or Rectangular",(4*$A$5^2*EW24^3)-(3*$A$5*($D$5+$E$5)*EW24^2)+(3*$D$5*$E$5*EW24)-(3*$G$5),((PI()*EW24)/12)*($D$5^2+$D$5*($D$5-2*EW24*$A$5)+($D$5-2*EW24*$A$5)^2)-$G$5)</f>
        <v>617.47978199999966</v>
      </c>
      <c r="EX25" s="139">
        <f>IF('Working Volume Calculator'!$H$9="Square or Rectangular",(4*$A$5^2*EX24^3)-(3*$A$5*($D$5+$E$5)*EX24^2)+(3*$D$5*$E$5*EX24)-(3*$G$5),((PI()*EX24)/12)*($D$5^2+$D$5*($D$5-2*EX24*$A$5)+($D$5-2*EX24*$A$5)^2)-$G$5)</f>
        <v>627.13433599999962</v>
      </c>
      <c r="EY25" s="139">
        <f>IF('Working Volume Calculator'!$H$9="Square or Rectangular",(4*$A$5^2*EY24^3)-(3*$A$5*($D$5+$E$5)*EY24^2)+(3*$D$5*$E$5*EY24)-(3*$G$5),((PI()*EY24)/12)*($D$5^2+$D$5*($D$5-2*EY24*$A$5)+($D$5-2*EY24*$A$5)^2)-$G$5)</f>
        <v>636.77367399999957</v>
      </c>
      <c r="EZ25" s="139">
        <f>IF('Working Volume Calculator'!$H$9="Square or Rectangular",(4*$A$5^2*EZ24^3)-(3*$A$5*($D$5+$E$5)*EZ24^2)+(3*$D$5*$E$5*EZ24)-(3*$G$5),((PI()*EZ24)/12)*($D$5^2+$D$5*($D$5-2*EZ24*$A$5)+($D$5-2*EZ24*$A$5)^2)-$G$5)</f>
        <v>646.39780799999971</v>
      </c>
      <c r="FA25" s="139">
        <f>IF('Working Volume Calculator'!$H$9="Square or Rectangular",(4*$A$5^2*FA24^3)-(3*$A$5*($D$5+$E$5)*FA24^2)+(3*$D$5*$E$5*FA24)-(3*$G$5),((PI()*FA24)/12)*($D$5^2+$D$5*($D$5-2*FA24*$A$5)+($D$5-2*FA24*$A$5)^2)-$G$5)</f>
        <v>656.00674999999956</v>
      </c>
      <c r="FB25" s="139">
        <f>IF('Working Volume Calculator'!$H$9="Square or Rectangular",(4*$A$5^2*FB24^3)-(3*$A$5*($D$5+$E$5)*FB24^2)+(3*$D$5*$E$5*FB24)-(3*$G$5),((PI()*FB24)/12)*($D$5^2+$D$5*($D$5-2*FB24*$A$5)+($D$5-2*FB24*$A$5)^2)-$G$5)</f>
        <v>665.60051199999953</v>
      </c>
      <c r="FC25" s="139">
        <f>IF('Working Volume Calculator'!$H$9="Square or Rectangular",(4*$A$5^2*FC24^3)-(3*$A$5*($D$5+$E$5)*FC24^2)+(3*$D$5*$E$5*FC24)-(3*$G$5),((PI()*FC24)/12)*($D$5^2+$D$5*($D$5-2*FC24*$A$5)+($D$5-2*FC24*$A$5)^2)-$G$5)</f>
        <v>675.17910599999959</v>
      </c>
      <c r="FD25" s="139">
        <f>IF('Working Volume Calculator'!$H$9="Square or Rectangular",(4*$A$5^2*FD24^3)-(3*$A$5*($D$5+$E$5)*FD24^2)+(3*$D$5*$E$5*FD24)-(3*$G$5),((PI()*FD24)/12)*($D$5^2+$D$5*($D$5-2*FD24*$A$5)+($D$5-2*FD24*$A$5)^2)-$G$5)</f>
        <v>684.7425439999995</v>
      </c>
      <c r="FE25" s="139">
        <f>IF('Working Volume Calculator'!$H$9="Square or Rectangular",(4*$A$5^2*FE24^3)-(3*$A$5*($D$5+$E$5)*FE24^2)+(3*$D$5*$E$5*FE24)-(3*$G$5),((PI()*FE24)/12)*($D$5^2+$D$5*($D$5-2*FE24*$A$5)+($D$5-2*FE24*$A$5)^2)-$G$5)</f>
        <v>694.29083799999967</v>
      </c>
      <c r="FF25" s="139">
        <f>IF('Working Volume Calculator'!$H$9="Square or Rectangular",(4*$A$5^2*FF24^3)-(3*$A$5*($D$5+$E$5)*FF24^2)+(3*$D$5*$E$5*FF24)-(3*$G$5),((PI()*FF24)/12)*($D$5^2+$D$5*($D$5-2*FF24*$A$5)+($D$5-2*FF24*$A$5)^2)-$G$5)</f>
        <v>703.82399999999961</v>
      </c>
      <c r="FG25" s="139">
        <f>IF('Working Volume Calculator'!$H$9="Square or Rectangular",(4*$A$5^2*FG24^3)-(3*$A$5*($D$5+$E$5)*FG24^2)+(3*$D$5*$E$5*FG24)-(3*$G$5),((PI()*FG24)/12)*($D$5^2+$D$5*($D$5-2*FG24*$A$5)+($D$5-2*FG24*$A$5)^2)-$G$5)</f>
        <v>713.34204199999954</v>
      </c>
      <c r="FH25" s="139">
        <f>IF('Working Volume Calculator'!$H$9="Square or Rectangular",(4*$A$5^2*FH24^3)-(3*$A$5*($D$5+$E$5)*FH24^2)+(3*$D$5*$E$5*FH24)-(3*$G$5),((PI()*FH24)/12)*($D$5^2+$D$5*($D$5-2*FH24*$A$5)+($D$5-2*FH24*$A$5)^2)-$G$5)</f>
        <v>722.84497599999963</v>
      </c>
      <c r="FI25" s="139">
        <f>IF('Working Volume Calculator'!$H$9="Square or Rectangular",(4*$A$5^2*FI24^3)-(3*$A$5*($D$5+$E$5)*FI24^2)+(3*$D$5*$E$5*FI24)-(3*$G$5),((PI()*FI24)/12)*($D$5^2+$D$5*($D$5-2*FI24*$A$5)+($D$5-2*FI24*$A$5)^2)-$G$5)</f>
        <v>732.33281399999942</v>
      </c>
      <c r="FJ25" s="139">
        <f>IF('Working Volume Calculator'!$H$9="Square or Rectangular",(4*$A$5^2*FJ24^3)-(3*$A$5*($D$5+$E$5)*FJ24^2)+(3*$D$5*$E$5*FJ24)-(3*$G$5),((PI()*FJ24)/12)*($D$5^2+$D$5*($D$5-2*FJ24*$A$5)+($D$5-2*FJ24*$A$5)^2)-$G$5)</f>
        <v>741.80556799999931</v>
      </c>
      <c r="FK25" s="139">
        <f>IF('Working Volume Calculator'!$H$9="Square or Rectangular",(4*$A$5^2*FK24^3)-(3*$A$5*($D$5+$E$5)*FK24^2)+(3*$D$5*$E$5*FK24)-(3*$G$5),((PI()*FK24)/12)*($D$5^2+$D$5*($D$5-2*FK24*$A$5)+($D$5-2*FK24*$A$5)^2)-$G$5)</f>
        <v>751.26324999999952</v>
      </c>
      <c r="FL25" s="139">
        <f>IF('Working Volume Calculator'!$H$9="Square or Rectangular",(4*$A$5^2*FL24^3)-(3*$A$5*($D$5+$E$5)*FL24^2)+(3*$D$5*$E$5*FL24)-(3*$G$5),((PI()*FL24)/12)*($D$5^2+$D$5*($D$5-2*FL24*$A$5)+($D$5-2*FL24*$A$5)^2)-$G$5)</f>
        <v>760.70587199999932</v>
      </c>
      <c r="FM25" s="139">
        <f>IF('Working Volume Calculator'!$H$9="Square or Rectangular",(4*$A$5^2*FM24^3)-(3*$A$5*($D$5+$E$5)*FM24^2)+(3*$D$5*$E$5*FM24)-(3*$G$5),((PI()*FM24)/12)*($D$5^2+$D$5*($D$5-2*FM24*$A$5)+($D$5-2*FM24*$A$5)^2)-$G$5)</f>
        <v>770.13344599999937</v>
      </c>
      <c r="FN25" s="139">
        <f>IF('Working Volume Calculator'!$H$9="Square or Rectangular",(4*$A$5^2*FN24^3)-(3*$A$5*($D$5+$E$5)*FN24^2)+(3*$D$5*$E$5*FN24)-(3*$G$5),((PI()*FN24)/12)*($D$5^2+$D$5*($D$5-2*FN24*$A$5)+($D$5-2*FN24*$A$5)^2)-$G$5)</f>
        <v>779.54598399999941</v>
      </c>
      <c r="FO25" s="139">
        <f>IF('Working Volume Calculator'!$H$9="Square or Rectangular",(4*$A$5^2*FO24^3)-(3*$A$5*($D$5+$E$5)*FO24^2)+(3*$D$5*$E$5*FO24)-(3*$G$5),((PI()*FO24)/12)*($D$5^2+$D$5*($D$5-2*FO24*$A$5)+($D$5-2*FO24*$A$5)^2)-$G$5)</f>
        <v>788.94349799999941</v>
      </c>
      <c r="FP25" s="139">
        <f>IF('Working Volume Calculator'!$H$9="Square or Rectangular",(4*$A$5^2*FP24^3)-(3*$A$5*($D$5+$E$5)*FP24^2)+(3*$D$5*$E$5*FP24)-(3*$G$5),((PI()*FP24)/12)*($D$5^2+$D$5*($D$5-2*FP24*$A$5)+($D$5-2*FP24*$A$5)^2)-$G$5)</f>
        <v>798.32599999999957</v>
      </c>
      <c r="FQ25" s="139">
        <f>IF('Working Volume Calculator'!$H$9="Square or Rectangular",(4*$A$5^2*FQ24^3)-(3*$A$5*($D$5+$E$5)*FQ24^2)+(3*$D$5*$E$5*FQ24)-(3*$G$5),((PI()*FQ24)/12)*($D$5^2+$D$5*($D$5-2*FQ24*$A$5)+($D$5-2*FQ24*$A$5)^2)-$G$5)</f>
        <v>807.69350199999963</v>
      </c>
      <c r="FR25" s="139">
        <f>IF('Working Volume Calculator'!$H$9="Square or Rectangular",(4*$A$5^2*FR24^3)-(3*$A$5*($D$5+$E$5)*FR24^2)+(3*$D$5*$E$5*FR24)-(3*$G$5),((PI()*FR24)/12)*($D$5^2+$D$5*($D$5-2*FR24*$A$5)+($D$5-2*FR24*$A$5)^2)-$G$5)</f>
        <v>817.04601599999933</v>
      </c>
      <c r="FS25" s="139">
        <f>IF('Working Volume Calculator'!$H$9="Square or Rectangular",(4*$A$5^2*FS24^3)-(3*$A$5*($D$5+$E$5)*FS24^2)+(3*$D$5*$E$5*FS24)-(3*$G$5),((PI()*FS24)/12)*($D$5^2+$D$5*($D$5-2*FS24*$A$5)+($D$5-2*FS24*$A$5)^2)-$G$5)</f>
        <v>826.38355399999955</v>
      </c>
      <c r="FT25" s="139">
        <f>IF('Working Volume Calculator'!$H$9="Square or Rectangular",(4*$A$5^2*FT24^3)-(3*$A$5*($D$5+$E$5)*FT24^2)+(3*$D$5*$E$5*FT24)-(3*$G$5),((PI()*FT24)/12)*($D$5^2+$D$5*($D$5-2*FT24*$A$5)+($D$5-2*FT24*$A$5)^2)-$G$5)</f>
        <v>835.70612799999958</v>
      </c>
      <c r="FU25" s="139">
        <f>IF('Working Volume Calculator'!$H$9="Square or Rectangular",(4*$A$5^2*FU24^3)-(3*$A$5*($D$5+$E$5)*FU24^2)+(3*$D$5*$E$5*FU24)-(3*$G$5),((PI()*FU24)/12)*($D$5^2+$D$5*($D$5-2*FU24*$A$5)+($D$5-2*FU24*$A$5)^2)-$G$5)</f>
        <v>845.01374999999939</v>
      </c>
      <c r="FV25" s="139">
        <f>IF('Working Volume Calculator'!$H$9="Square or Rectangular",(4*$A$5^2*FV24^3)-(3*$A$5*($D$5+$E$5)*FV24^2)+(3*$D$5*$E$5*FV24)-(3*$G$5),((PI()*FV24)/12)*($D$5^2+$D$5*($D$5-2*FV24*$A$5)+($D$5-2*FV24*$A$5)^2)-$G$5)</f>
        <v>854.30643199999963</v>
      </c>
      <c r="FW25" s="139">
        <f>IF('Working Volume Calculator'!$H$9="Square or Rectangular",(4*$A$5^2*FW24^3)-(3*$A$5*($D$5+$E$5)*FW24^2)+(3*$D$5*$E$5*FW24)-(3*$G$5),((PI()*FW24)/12)*($D$5^2+$D$5*($D$5-2*FW24*$A$5)+($D$5-2*FW24*$A$5)^2)-$G$5)</f>
        <v>863.58418599999959</v>
      </c>
      <c r="FX25" s="139">
        <f>IF('Working Volume Calculator'!$H$9="Square or Rectangular",(4*$A$5^2*FX24^3)-(3*$A$5*($D$5+$E$5)*FX24^2)+(3*$D$5*$E$5*FX24)-(3*$G$5),((PI()*FX24)/12)*($D$5^2+$D$5*($D$5-2*FX24*$A$5)+($D$5-2*FX24*$A$5)^2)-$G$5)</f>
        <v>872.84702399999924</v>
      </c>
      <c r="FY25" s="139">
        <f>IF('Working Volume Calculator'!$H$9="Square or Rectangular",(4*$A$5^2*FY24^3)-(3*$A$5*($D$5+$E$5)*FY24^2)+(3*$D$5*$E$5*FY24)-(3*$G$5),((PI()*FY24)/12)*($D$5^2+$D$5*($D$5-2*FY24*$A$5)+($D$5-2*FY24*$A$5)^2)-$G$5)</f>
        <v>882.09495799999968</v>
      </c>
      <c r="FZ25" s="139">
        <f>IF('Working Volume Calculator'!$H$9="Square or Rectangular",(4*$A$5^2*FZ24^3)-(3*$A$5*($D$5+$E$5)*FZ24^2)+(3*$D$5*$E$5*FZ24)-(3*$G$5),((PI()*FZ24)/12)*($D$5^2+$D$5*($D$5-2*FZ24*$A$5)+($D$5-2*FZ24*$A$5)^2)-$G$5)</f>
        <v>891.32799999999952</v>
      </c>
      <c r="GA25" s="139">
        <f>IF('Working Volume Calculator'!$H$9="Square or Rectangular",(4*$A$5^2*GA24^3)-(3*$A$5*($D$5+$E$5)*GA24^2)+(3*$D$5*$E$5*GA24)-(3*$G$5),((PI()*GA24)/12)*($D$5^2+$D$5*($D$5-2*GA24*$A$5)+($D$5-2*GA24*$A$5)^2)-$G$5)</f>
        <v>900.54616199999941</v>
      </c>
      <c r="GB25" s="139">
        <f>IF('Working Volume Calculator'!$H$9="Square or Rectangular",(4*$A$5^2*GB24^3)-(3*$A$5*($D$5+$E$5)*GB24^2)+(3*$D$5*$E$5*GB24)-(3*$G$5),((PI()*GB24)/12)*($D$5^2+$D$5*($D$5-2*GB24*$A$5)+($D$5-2*GB24*$A$5)^2)-$G$5)</f>
        <v>909.74945599999978</v>
      </c>
      <c r="GC25" s="139">
        <f>IF('Working Volume Calculator'!$H$9="Square or Rectangular",(4*$A$5^2*GC24^3)-(3*$A$5*($D$5+$E$5)*GC24^2)+(3*$D$5*$E$5*GC24)-(3*$G$5),((PI()*GC24)/12)*($D$5^2+$D$5*($D$5-2*GC24*$A$5)+($D$5-2*GC24*$A$5)^2)-$G$5)</f>
        <v>918.93789399999969</v>
      </c>
      <c r="GD25" s="139">
        <f>IF('Working Volume Calculator'!$H$9="Square or Rectangular",(4*$A$5^2*GD24^3)-(3*$A$5*($D$5+$E$5)*GD24^2)+(3*$D$5*$E$5*GD24)-(3*$G$5),((PI()*GD24)/12)*($D$5^2+$D$5*($D$5-2*GD24*$A$5)+($D$5-2*GD24*$A$5)^2)-$G$5)</f>
        <v>928.11148799999955</v>
      </c>
      <c r="GE25" s="139">
        <f>IF('Working Volume Calculator'!$H$9="Square or Rectangular",(4*$A$5^2*GE24^3)-(3*$A$5*($D$5+$E$5)*GE24^2)+(3*$D$5*$E$5*GE24)-(3*$G$5),((PI()*GE24)/12)*($D$5^2+$D$5*($D$5-2*GE24*$A$5)+($D$5-2*GE24*$A$5)^2)-$G$5)</f>
        <v>937.27024999999981</v>
      </c>
      <c r="GF25" s="139">
        <f>IF('Working Volume Calculator'!$H$9="Square or Rectangular",(4*$A$5^2*GF24^3)-(3*$A$5*($D$5+$E$5)*GF24^2)+(3*$D$5*$E$5*GF24)-(3*$G$5),((PI()*GF24)/12)*($D$5^2+$D$5*($D$5-2*GF24*$A$5)+($D$5-2*GF24*$A$5)^2)-$G$5)</f>
        <v>946.4141919999995</v>
      </c>
      <c r="GG25" s="139">
        <f>IF('Working Volume Calculator'!$H$9="Square or Rectangular",(4*$A$5^2*GG24^3)-(3*$A$5*($D$5+$E$5)*GG24^2)+(3*$D$5*$E$5*GG24)-(3*$G$5),((PI()*GG24)/12)*($D$5^2+$D$5*($D$5-2*GG24*$A$5)+($D$5-2*GG24*$A$5)^2)-$G$5)</f>
        <v>955.54332599999952</v>
      </c>
      <c r="GH25" s="139">
        <f>IF('Working Volume Calculator'!$H$9="Square or Rectangular",(4*$A$5^2*GH24^3)-(3*$A$5*($D$5+$E$5)*GH24^2)+(3*$D$5*$E$5*GH24)-(3*$G$5),((PI()*GH24)/12)*($D$5^2+$D$5*($D$5-2*GH24*$A$5)+($D$5-2*GH24*$A$5)^2)-$G$5)</f>
        <v>964.65766399999939</v>
      </c>
      <c r="GI25" s="139">
        <f>IF('Working Volume Calculator'!$H$9="Square or Rectangular",(4*$A$5^2*GI24^3)-(3*$A$5*($D$5+$E$5)*GI24^2)+(3*$D$5*$E$5*GI24)-(3*$G$5),((PI()*GI24)/12)*($D$5^2+$D$5*($D$5-2*GI24*$A$5)+($D$5-2*GI24*$A$5)^2)-$G$5)</f>
        <v>973.75721799999928</v>
      </c>
      <c r="GJ25" s="139">
        <f>IF('Working Volume Calculator'!$H$9="Square or Rectangular",(4*$A$5^2*GJ24^3)-(3*$A$5*($D$5+$E$5)*GJ24^2)+(3*$D$5*$E$5*GJ24)-(3*$G$5),((PI()*GJ24)/12)*($D$5^2+$D$5*($D$5-2*GJ24*$A$5)+($D$5-2*GJ24*$A$5)^2)-$G$5)</f>
        <v>982.84199999999964</v>
      </c>
      <c r="GK25" s="139">
        <f>IF('Working Volume Calculator'!$H$9="Square or Rectangular",(4*$A$5^2*GK24^3)-(3*$A$5*($D$5+$E$5)*GK24^2)+(3*$D$5*$E$5*GK24)-(3*$G$5),((PI()*GK24)/12)*($D$5^2+$D$5*($D$5-2*GK24*$A$5)+($D$5-2*GK24*$A$5)^2)-$G$5)</f>
        <v>991.9120219999993</v>
      </c>
      <c r="GL25" s="139">
        <f>IF('Working Volume Calculator'!$H$9="Square or Rectangular",(4*$A$5^2*GL24^3)-(3*$A$5*($D$5+$E$5)*GL24^2)+(3*$D$5*$E$5*GL24)-(3*$G$5),((PI()*GL24)/12)*($D$5^2+$D$5*($D$5-2*GL24*$A$5)+($D$5-2*GL24*$A$5)^2)-$G$5)</f>
        <v>1000.9672959999994</v>
      </c>
      <c r="GM25" s="139">
        <f>IF('Working Volume Calculator'!$H$9="Square or Rectangular",(4*$A$5^2*GM24^3)-(3*$A$5*($D$5+$E$5)*GM24^2)+(3*$D$5*$E$5*GM24)-(3*$G$5),((PI()*GM24)/12)*($D$5^2+$D$5*($D$5-2*GM24*$A$5)+($D$5-2*GM24*$A$5)^2)-$G$5)</f>
        <v>1010.0078339999995</v>
      </c>
      <c r="GN25" s="139">
        <f>IF('Working Volume Calculator'!$H$9="Square or Rectangular",(4*$A$5^2*GN24^3)-(3*$A$5*($D$5+$E$5)*GN24^2)+(3*$D$5*$E$5*GN24)-(3*$G$5),((PI()*GN24)/12)*($D$5^2+$D$5*($D$5-2*GN24*$A$5)+($D$5-2*GN24*$A$5)^2)-$G$5)</f>
        <v>1019.0336479999994</v>
      </c>
      <c r="GO25" s="139">
        <f>IF('Working Volume Calculator'!$H$9="Square or Rectangular",(4*$A$5^2*GO24^3)-(3*$A$5*($D$5+$E$5)*GO24^2)+(3*$D$5*$E$5*GO24)-(3*$G$5),((PI()*GO24)/12)*($D$5^2+$D$5*($D$5-2*GO24*$A$5)+($D$5-2*GO24*$A$5)^2)-$G$5)</f>
        <v>1028.0447499999991</v>
      </c>
      <c r="GP25" s="139">
        <f>IF('Working Volume Calculator'!$H$9="Square or Rectangular",(4*$A$5^2*GP24^3)-(3*$A$5*($D$5+$E$5)*GP24^2)+(3*$D$5*$E$5*GP24)-(3*$G$5),((PI()*GP24)/12)*($D$5^2+$D$5*($D$5-2*GP24*$A$5)+($D$5-2*GP24*$A$5)^2)-$G$5)</f>
        <v>1037.0411519999998</v>
      </c>
      <c r="GQ25" s="139">
        <f>IF('Working Volume Calculator'!$H$9="Square or Rectangular",(4*$A$5^2*GQ24^3)-(3*$A$5*($D$5+$E$5)*GQ24^2)+(3*$D$5*$E$5*GQ24)-(3*$G$5),((PI()*GQ24)/12)*($D$5^2+$D$5*($D$5-2*GQ24*$A$5)+($D$5-2*GQ24*$A$5)^2)-$G$5)</f>
        <v>1046.0228659999993</v>
      </c>
      <c r="GR25" s="139">
        <f>IF('Working Volume Calculator'!$H$9="Square or Rectangular",(4*$A$5^2*GR24^3)-(3*$A$5*($D$5+$E$5)*GR24^2)+(3*$D$5*$E$5*GR24)-(3*$G$5),((PI()*GR24)/12)*($D$5^2+$D$5*($D$5-2*GR24*$A$5)+($D$5-2*GR24*$A$5)^2)-$G$5)</f>
        <v>1054.9899039999991</v>
      </c>
      <c r="GS25" s="139">
        <f>IF('Working Volume Calculator'!$H$9="Square or Rectangular",(4*$A$5^2*GS24^3)-(3*$A$5*($D$5+$E$5)*GS24^2)+(3*$D$5*$E$5*GS24)-(3*$G$5),((PI()*GS24)/12)*($D$5^2+$D$5*($D$5-2*GS24*$A$5)+($D$5-2*GS24*$A$5)^2)-$G$5)</f>
        <v>1063.9422779999995</v>
      </c>
      <c r="GT25" s="139">
        <f>IF('Working Volume Calculator'!$H$9="Square or Rectangular",(4*$A$5^2*GT24^3)-(3*$A$5*($D$5+$E$5)*GT24^2)+(3*$D$5*$E$5*GT24)-(3*$G$5),((PI()*GT24)/12)*($D$5^2+$D$5*($D$5-2*GT24*$A$5)+($D$5-2*GT24*$A$5)^2)-$G$5)</f>
        <v>1072.8799999999992</v>
      </c>
      <c r="GU25" s="139">
        <f>IF('Working Volume Calculator'!$H$9="Square or Rectangular",(4*$A$5^2*GU24^3)-(3*$A$5*($D$5+$E$5)*GU24^2)+(3*$D$5*$E$5*GU24)-(3*$G$5),((PI()*GU24)/12)*($D$5^2+$D$5*($D$5-2*GU24*$A$5)+($D$5-2*GU24*$A$5)^2)-$G$5)</f>
        <v>1081.8030819999994</v>
      </c>
      <c r="GV25" s="139">
        <f>IF('Working Volume Calculator'!$H$9="Square or Rectangular",(4*$A$5^2*GV24^3)-(3*$A$5*($D$5+$E$5)*GV24^2)+(3*$D$5*$E$5*GV24)-(3*$G$5),((PI()*GV24)/12)*($D$5^2+$D$5*($D$5-2*GV24*$A$5)+($D$5-2*GV24*$A$5)^2)-$G$5)</f>
        <v>1090.7115359999998</v>
      </c>
      <c r="GW25" s="139">
        <f>IF('Working Volume Calculator'!$H$9="Square or Rectangular",(4*$A$5^2*GW24^3)-(3*$A$5*($D$5+$E$5)*GW24^2)+(3*$D$5*$E$5*GW24)-(3*$G$5),((PI()*GW24)/12)*($D$5^2+$D$5*($D$5-2*GW24*$A$5)+($D$5-2*GW24*$A$5)^2)-$G$5)</f>
        <v>1099.6053739999988</v>
      </c>
      <c r="GX25" s="139">
        <f>IF('Working Volume Calculator'!$H$9="Square or Rectangular",(4*$A$5^2*GX24^3)-(3*$A$5*($D$5+$E$5)*GX24^2)+(3*$D$5*$E$5*GX24)-(3*$G$5),((PI()*GX24)/12)*($D$5^2+$D$5*($D$5-2*GX24*$A$5)+($D$5-2*GX24*$A$5)^2)-$G$5)</f>
        <v>1108.4846079999993</v>
      </c>
      <c r="GY25" s="139">
        <f>IF('Working Volume Calculator'!$H$9="Square or Rectangular",(4*$A$5^2*GY24^3)-(3*$A$5*($D$5+$E$5)*GY24^2)+(3*$D$5*$E$5*GY24)-(3*$G$5),((PI()*GY24)/12)*($D$5^2+$D$5*($D$5-2*GY24*$A$5)+($D$5-2*GY24*$A$5)^2)-$G$5)</f>
        <v>1117.3492499999993</v>
      </c>
      <c r="GZ25" s="139">
        <f>IF('Working Volume Calculator'!$H$9="Square or Rectangular",(4*$A$5^2*GZ24^3)-(3*$A$5*($D$5+$E$5)*GZ24^2)+(3*$D$5*$E$5*GZ24)-(3*$G$5),((PI()*GZ24)/12)*($D$5^2+$D$5*($D$5-2*GZ24*$A$5)+($D$5-2*GZ24*$A$5)^2)-$G$5)</f>
        <v>1126.1993119999997</v>
      </c>
      <c r="HA25" s="139">
        <f>IF('Working Volume Calculator'!$H$9="Square or Rectangular",(4*$A$5^2*HA24^3)-(3*$A$5*($D$5+$E$5)*HA24^2)+(3*$D$5*$E$5*HA24)-(3*$G$5),((PI()*HA24)/12)*($D$5^2+$D$5*($D$5-2*HA24*$A$5)+($D$5-2*HA24*$A$5)^2)-$G$5)</f>
        <v>1135.0348059999992</v>
      </c>
      <c r="HB25" s="139">
        <f>IF('Working Volume Calculator'!$H$9="Square or Rectangular",(4*$A$5^2*HB24^3)-(3*$A$5*($D$5+$E$5)*HB24^2)+(3*$D$5*$E$5*HB24)-(3*$G$5),((PI()*HB24)/12)*($D$5^2+$D$5*($D$5-2*HB24*$A$5)+($D$5-2*HB24*$A$5)^2)-$G$5)</f>
        <v>1143.8557439999995</v>
      </c>
      <c r="HC25" s="139">
        <f>IF('Working Volume Calculator'!$H$9="Square or Rectangular",(4*$A$5^2*HC24^3)-(3*$A$5*($D$5+$E$5)*HC24^2)+(3*$D$5*$E$5*HC24)-(3*$G$5),((PI()*HC24)/12)*($D$5^2+$D$5*($D$5-2*HC24*$A$5)+($D$5-2*HC24*$A$5)^2)-$G$5)</f>
        <v>1152.6621379999992</v>
      </c>
      <c r="HD25" s="139">
        <f>IF('Working Volume Calculator'!$H$9="Square or Rectangular",(4*$A$5^2*HD24^3)-(3*$A$5*($D$5+$E$5)*HD24^2)+(3*$D$5*$E$5*HD24)-(3*$G$5),((PI()*HD24)/12)*($D$5^2+$D$5*($D$5-2*HD24*$A$5)+($D$5-2*HD24*$A$5)^2)-$G$5)</f>
        <v>1161.4539999999993</v>
      </c>
      <c r="HE25" s="139">
        <f>IF('Working Volume Calculator'!$H$9="Square or Rectangular",(4*$A$5^2*HE24^3)-(3*$A$5*($D$5+$E$5)*HE24^2)+(3*$D$5*$E$5*HE24)-(3*$G$5),((PI()*HE24)/12)*($D$5^2+$D$5*($D$5-2*HE24*$A$5)+($D$5-2*HE24*$A$5)^2)-$G$5)</f>
        <v>1170.2313419999991</v>
      </c>
      <c r="HF25" s="139">
        <f>IF('Working Volume Calculator'!$H$9="Square or Rectangular",(4*$A$5^2*HF24^3)-(3*$A$5*($D$5+$E$5)*HF24^2)+(3*$D$5*$E$5*HF24)-(3*$G$5),((PI()*HF24)/12)*($D$5^2+$D$5*($D$5-2*HF24*$A$5)+($D$5-2*HF24*$A$5)^2)-$G$5)</f>
        <v>1178.9941759999992</v>
      </c>
      <c r="HG25" s="139">
        <f>IF('Working Volume Calculator'!$H$9="Square or Rectangular",(4*$A$5^2*HG24^3)-(3*$A$5*($D$5+$E$5)*HG24^2)+(3*$D$5*$E$5*HG24)-(3*$G$5),((PI()*HG24)/12)*($D$5^2+$D$5*($D$5-2*HG24*$A$5)+($D$5-2*HG24*$A$5)^2)-$G$5)</f>
        <v>1187.7425139999996</v>
      </c>
      <c r="HH25" s="139">
        <f>IF('Working Volume Calculator'!$H$9="Square or Rectangular",(4*$A$5^2*HH24^3)-(3*$A$5*($D$5+$E$5)*HH24^2)+(3*$D$5*$E$5*HH24)-(3*$G$5),((PI()*HH24)/12)*($D$5^2+$D$5*($D$5-2*HH24*$A$5)+($D$5-2*HH24*$A$5)^2)-$G$5)</f>
        <v>1196.4763679999996</v>
      </c>
      <c r="HI25" s="139">
        <f>IF('Working Volume Calculator'!$H$9="Square or Rectangular",(4*$A$5^2*HI24^3)-(3*$A$5*($D$5+$E$5)*HI24^2)+(3*$D$5*$E$5*HI24)-(3*$G$5),((PI()*HI24)/12)*($D$5^2+$D$5*($D$5-2*HI24*$A$5)+($D$5-2*HI24*$A$5)^2)-$G$5)</f>
        <v>1205.195749999999</v>
      </c>
      <c r="HJ25" s="139">
        <f>IF('Working Volume Calculator'!$H$9="Square or Rectangular",(4*$A$5^2*HJ24^3)-(3*$A$5*($D$5+$E$5)*HJ24^2)+(3*$D$5*$E$5*HJ24)-(3*$G$5),((PI()*HJ24)/12)*($D$5^2+$D$5*($D$5-2*HJ24*$A$5)+($D$5-2*HJ24*$A$5)^2)-$G$5)</f>
        <v>1213.9006719999993</v>
      </c>
      <c r="HK25" s="139">
        <f>IF('Working Volume Calculator'!$H$9="Square or Rectangular",(4*$A$5^2*HK24^3)-(3*$A$5*($D$5+$E$5)*HK24^2)+(3*$D$5*$E$5*HK24)-(3*$G$5),((PI()*HK24)/12)*($D$5^2+$D$5*($D$5-2*HK24*$A$5)+($D$5-2*HK24*$A$5)^2)-$G$5)</f>
        <v>1222.5911459999993</v>
      </c>
      <c r="HL25" s="139">
        <f>IF('Working Volume Calculator'!$H$9="Square or Rectangular",(4*$A$5^2*HL24^3)-(3*$A$5*($D$5+$E$5)*HL24^2)+(3*$D$5*$E$5*HL24)-(3*$G$5),((PI()*HL24)/12)*($D$5^2+$D$5*($D$5-2*HL24*$A$5)+($D$5-2*HL24*$A$5)^2)-$G$5)</f>
        <v>1231.2671839999994</v>
      </c>
      <c r="HM25" s="139">
        <f>IF('Working Volume Calculator'!$H$9="Square or Rectangular",(4*$A$5^2*HM24^3)-(3*$A$5*($D$5+$E$5)*HM24^2)+(3*$D$5*$E$5*HM24)-(3*$G$5),((PI()*HM24)/12)*($D$5^2+$D$5*($D$5-2*HM24*$A$5)+($D$5-2*HM24*$A$5)^2)-$G$5)</f>
        <v>1239.9287979999995</v>
      </c>
      <c r="HN25" s="139">
        <f>IF('Working Volume Calculator'!$H$9="Square or Rectangular",(4*$A$5^2*HN24^3)-(3*$A$5*($D$5+$E$5)*HN24^2)+(3*$D$5*$E$5*HN24)-(3*$G$5),((PI()*HN24)/12)*($D$5^2+$D$5*($D$5-2*HN24*$A$5)+($D$5-2*HN24*$A$5)^2)-$G$5)</f>
        <v>1248.5759999999996</v>
      </c>
      <c r="HO25" s="139">
        <f>IF('Working Volume Calculator'!$H$9="Square or Rectangular",(4*$A$5^2*HO24^3)-(3*$A$5*($D$5+$E$5)*HO24^2)+(3*$D$5*$E$5*HO24)-(3*$G$5),((PI()*HO24)/12)*($D$5^2+$D$5*($D$5-2*HO24*$A$5)+($D$5-2*HO24*$A$5)^2)-$G$5)</f>
        <v>1257.2088019999992</v>
      </c>
      <c r="HP25" s="139">
        <f>IF('Working Volume Calculator'!$H$9="Square or Rectangular",(4*$A$5^2*HP24^3)-(3*$A$5*($D$5+$E$5)*HP24^2)+(3*$D$5*$E$5*HP24)-(3*$G$5),((PI()*HP24)/12)*($D$5^2+$D$5*($D$5-2*HP24*$A$5)+($D$5-2*HP24*$A$5)^2)-$G$5)</f>
        <v>1265.8272159999992</v>
      </c>
      <c r="HQ25" s="139">
        <f>IF('Working Volume Calculator'!$H$9="Square or Rectangular",(4*$A$5^2*HQ24^3)-(3*$A$5*($D$5+$E$5)*HQ24^2)+(3*$D$5*$E$5*HQ24)-(3*$G$5),((PI()*HQ24)/12)*($D$5^2+$D$5*($D$5-2*HQ24*$A$5)+($D$5-2*HQ24*$A$5)^2)-$G$5)</f>
        <v>1274.4312539999992</v>
      </c>
      <c r="HR25" s="139">
        <f>IF('Working Volume Calculator'!$H$9="Square or Rectangular",(4*$A$5^2*HR24^3)-(3*$A$5*($D$5+$E$5)*HR24^2)+(3*$D$5*$E$5*HR24)-(3*$G$5),((PI()*HR24)/12)*($D$5^2+$D$5*($D$5-2*HR24*$A$5)+($D$5-2*HR24*$A$5)^2)-$G$5)</f>
        <v>1283.0209279999995</v>
      </c>
      <c r="HS25" s="139">
        <f>IF('Working Volume Calculator'!$H$9="Square or Rectangular",(4*$A$5^2*HS24^3)-(3*$A$5*($D$5+$E$5)*HS24^2)+(3*$D$5*$E$5*HS24)-(3*$G$5),((PI()*HS24)/12)*($D$5^2+$D$5*($D$5-2*HS24*$A$5)+($D$5-2*HS24*$A$5)^2)-$G$5)</f>
        <v>1291.5962499999996</v>
      </c>
      <c r="HT25" s="139">
        <f>IF('Working Volume Calculator'!$H$9="Square or Rectangular",(4*$A$5^2*HT24^3)-(3*$A$5*($D$5+$E$5)*HT24^2)+(3*$D$5*$E$5*HT24)-(3*$G$5),((PI()*HT24)/12)*($D$5^2+$D$5*($D$5-2*HT24*$A$5)+($D$5-2*HT24*$A$5)^2)-$G$5)</f>
        <v>1300.1572319999991</v>
      </c>
      <c r="HU25" s="139">
        <f>IF('Working Volume Calculator'!$H$9="Square or Rectangular",(4*$A$5^2*HU24^3)-(3*$A$5*($D$5+$E$5)*HU24^2)+(3*$D$5*$E$5*HU24)-(3*$G$5),((PI()*HU24)/12)*($D$5^2+$D$5*($D$5-2*HU24*$A$5)+($D$5-2*HU24*$A$5)^2)-$G$5)</f>
        <v>1308.7038859999993</v>
      </c>
      <c r="HV25" s="139">
        <f>IF('Working Volume Calculator'!$H$9="Square or Rectangular",(4*$A$5^2*HV24^3)-(3*$A$5*($D$5+$E$5)*HV24^2)+(3*$D$5*$E$5*HV24)-(3*$G$5),((PI()*HV24)/12)*($D$5^2+$D$5*($D$5-2*HV24*$A$5)+($D$5-2*HV24*$A$5)^2)-$G$5)</f>
        <v>1317.2362239999993</v>
      </c>
      <c r="HW25" s="139">
        <f>IF('Working Volume Calculator'!$H$9="Square or Rectangular",(4*$A$5^2*HW24^3)-(3*$A$5*($D$5+$E$5)*HW24^2)+(3*$D$5*$E$5*HW24)-(3*$G$5),((PI()*HW24)/12)*($D$5^2+$D$5*($D$5-2*HW24*$A$5)+($D$5-2*HW24*$A$5)^2)-$G$5)</f>
        <v>1325.7542579999995</v>
      </c>
      <c r="HX25" s="139">
        <f>IF('Working Volume Calculator'!$H$9="Square or Rectangular",(4*$A$5^2*HX24^3)-(3*$A$5*($D$5+$E$5)*HX24^2)+(3*$D$5*$E$5*HX24)-(3*$G$5),((PI()*HX24)/12)*($D$5^2+$D$5*($D$5-2*HX24*$A$5)+($D$5-2*HX24*$A$5)^2)-$G$5)</f>
        <v>1334.2579999999994</v>
      </c>
      <c r="HY25" s="139">
        <f>IF('Working Volume Calculator'!$H$9="Square or Rectangular",(4*$A$5^2*HY24^3)-(3*$A$5*($D$5+$E$5)*HY24^2)+(3*$D$5*$E$5*HY24)-(3*$G$5),((PI()*HY24)/12)*($D$5^2+$D$5*($D$5-2*HY24*$A$5)+($D$5-2*HY24*$A$5)^2)-$G$5)</f>
        <v>1342.7474619999994</v>
      </c>
      <c r="HZ25" s="139">
        <f>IF('Working Volume Calculator'!$H$9="Square or Rectangular",(4*$A$5^2*HZ24^3)-(3*$A$5*($D$5+$E$5)*HZ24^2)+(3*$D$5*$E$5*HZ24)-(3*$G$5),((PI()*HZ24)/12)*($D$5^2+$D$5*($D$5-2*HZ24*$A$5)+($D$5-2*HZ24*$A$5)^2)-$G$5)</f>
        <v>1351.222655999999</v>
      </c>
      <c r="IA25" s="139">
        <f>IF('Working Volume Calculator'!$H$9="Square or Rectangular",(4*$A$5^2*IA24^3)-(3*$A$5*($D$5+$E$5)*IA24^2)+(3*$D$5*$E$5*IA24)-(3*$G$5),((PI()*IA24)/12)*($D$5^2+$D$5*($D$5-2*IA24*$A$5)+($D$5-2*IA24*$A$5)^2)-$G$5)</f>
        <v>1359.6835939999992</v>
      </c>
      <c r="IB25" s="139">
        <f>IF('Working Volume Calculator'!$H$9="Square or Rectangular",(4*$A$5^2*IB24^3)-(3*$A$5*($D$5+$E$5)*IB24^2)+(3*$D$5*$E$5*IB24)-(3*$G$5),((PI()*IB24)/12)*($D$5^2+$D$5*($D$5-2*IB24*$A$5)+($D$5-2*IB24*$A$5)^2)-$G$5)</f>
        <v>1368.1302879999994</v>
      </c>
      <c r="IC25" s="139">
        <f>IF('Working Volume Calculator'!$H$9="Square or Rectangular",(4*$A$5^2*IC24^3)-(3*$A$5*($D$5+$E$5)*IC24^2)+(3*$D$5*$E$5*IC24)-(3*$G$5),((PI()*IC24)/12)*($D$5^2+$D$5*($D$5-2*IC24*$A$5)+($D$5-2*IC24*$A$5)^2)-$G$5)</f>
        <v>1376.5627499999991</v>
      </c>
      <c r="ID25" s="139">
        <f>IF('Working Volume Calculator'!$H$9="Square or Rectangular",(4*$A$5^2*ID24^3)-(3*$A$5*($D$5+$E$5)*ID24^2)+(3*$D$5*$E$5*ID24)-(3*$G$5),((PI()*ID24)/12)*($D$5^2+$D$5*($D$5-2*ID24*$A$5)+($D$5-2*ID24*$A$5)^2)-$G$5)</f>
        <v>1384.9809919999993</v>
      </c>
      <c r="IE25" s="139">
        <f>IF('Working Volume Calculator'!$H$9="Square or Rectangular",(4*$A$5^2*IE24^3)-(3*$A$5*($D$5+$E$5)*IE24^2)+(3*$D$5*$E$5*IE24)-(3*$G$5),((PI()*IE24)/12)*($D$5^2+$D$5*($D$5-2*IE24*$A$5)+($D$5-2*IE24*$A$5)^2)-$G$5)</f>
        <v>1393.3850259999995</v>
      </c>
      <c r="IF25" s="139">
        <f>IF('Working Volume Calculator'!$H$9="Square or Rectangular",(4*$A$5^2*IF24^3)-(3*$A$5*($D$5+$E$5)*IF24^2)+(3*$D$5*$E$5*IF24)-(3*$G$5),((PI()*IF24)/12)*($D$5^2+$D$5*($D$5-2*IF24*$A$5)+($D$5-2*IF24*$A$5)^2)-$G$5)</f>
        <v>1401.7748639999991</v>
      </c>
      <c r="IG25" s="139">
        <f>IF('Working Volume Calculator'!$H$9="Square or Rectangular",(4*$A$5^2*IG24^3)-(3*$A$5*($D$5+$E$5)*IG24^2)+(3*$D$5*$E$5*IG24)-(3*$G$5),((PI()*IG24)/12)*($D$5^2+$D$5*($D$5-2*IG24*$A$5)+($D$5-2*IG24*$A$5)^2)-$G$5)</f>
        <v>1410.1505179999995</v>
      </c>
      <c r="IH25" s="139">
        <f>IF('Working Volume Calculator'!$H$9="Square or Rectangular",(4*$A$5^2*IH24^3)-(3*$A$5*($D$5+$E$5)*IH24^2)+(3*$D$5*$E$5*IH24)-(3*$G$5),((PI()*IH24)/12)*($D$5^2+$D$5*($D$5-2*IH24*$A$5)+($D$5-2*IH24*$A$5)^2)-$G$5)</f>
        <v>1418.5119999999993</v>
      </c>
      <c r="II25" s="139">
        <f>IF('Working Volume Calculator'!$H$9="Square or Rectangular",(4*$A$5^2*II24^3)-(3*$A$5*($D$5+$E$5)*II24^2)+(3*$D$5*$E$5*II24)-(3*$G$5),((PI()*II24)/12)*($D$5^2+$D$5*($D$5-2*II24*$A$5)+($D$5-2*II24*$A$5)^2)-$G$5)</f>
        <v>1426.8593219999993</v>
      </c>
      <c r="IJ25" s="139">
        <f>IF('Working Volume Calculator'!$H$9="Square or Rectangular",(4*$A$5^2*IJ24^3)-(3*$A$5*($D$5+$E$5)*IJ24^2)+(3*$D$5*$E$5*IJ24)-(3*$G$5),((PI()*IJ24)/12)*($D$5^2+$D$5*($D$5-2*IJ24*$A$5)+($D$5-2*IJ24*$A$5)^2)-$G$5)</f>
        <v>1435.1924959999992</v>
      </c>
      <c r="IK25" s="139">
        <f>IF('Working Volume Calculator'!$H$9="Square or Rectangular",(4*$A$5^2*IK24^3)-(3*$A$5*($D$5+$E$5)*IK24^2)+(3*$D$5*$E$5*IK24)-(3*$G$5),((PI()*IK24)/12)*($D$5^2+$D$5*($D$5-2*IK24*$A$5)+($D$5-2*IK24*$A$5)^2)-$G$5)</f>
        <v>1443.5115339999998</v>
      </c>
      <c r="IL25" s="139">
        <f>IF('Working Volume Calculator'!$H$9="Square or Rectangular",(4*$A$5^2*IL24^3)-(3*$A$5*($D$5+$E$5)*IL24^2)+(3*$D$5*$E$5*IL24)-(3*$G$5),((PI()*IL24)/12)*($D$5^2+$D$5*($D$5-2*IL24*$A$5)+($D$5-2*IL24*$A$5)^2)-$G$5)</f>
        <v>1451.8164479999991</v>
      </c>
      <c r="IM25" s="139">
        <f>IF('Working Volume Calculator'!$H$9="Square or Rectangular",(4*$A$5^2*IM24^3)-(3*$A$5*($D$5+$E$5)*IM24^2)+(3*$D$5*$E$5*IM24)-(3*$G$5),((PI()*IM24)/12)*($D$5^2+$D$5*($D$5-2*IM24*$A$5)+($D$5-2*IM24*$A$5)^2)-$G$5)</f>
        <v>1460.1072499999991</v>
      </c>
      <c r="IN25" s="139">
        <f>IF('Working Volume Calculator'!$H$9="Square or Rectangular",(4*$A$5^2*IN24^3)-(3*$A$5*($D$5+$E$5)*IN24^2)+(3*$D$5*$E$5*IN24)-(3*$G$5),((PI()*IN24)/12)*($D$5^2+$D$5*($D$5-2*IN24*$A$5)+($D$5-2*IN24*$A$5)^2)-$G$5)</f>
        <v>1468.3839519999992</v>
      </c>
      <c r="IO25" s="139">
        <f>IF('Working Volume Calculator'!$H$9="Square or Rectangular",(4*$A$5^2*IO24^3)-(3*$A$5*($D$5+$E$5)*IO24^2)+(3*$D$5*$E$5*IO24)-(3*$G$5),((PI()*IO24)/12)*($D$5^2+$D$5*($D$5-2*IO24*$A$5)+($D$5-2*IO24*$A$5)^2)-$G$5)</f>
        <v>1476.6465659999994</v>
      </c>
      <c r="IP25" s="139">
        <f>IF('Working Volume Calculator'!$H$9="Square or Rectangular",(4*$A$5^2*IP24^3)-(3*$A$5*($D$5+$E$5)*IP24^2)+(3*$D$5*$E$5*IP24)-(3*$G$5),((PI()*IP24)/12)*($D$5^2+$D$5*($D$5-2*IP24*$A$5)+($D$5-2*IP24*$A$5)^2)-$G$5)</f>
        <v>1484.8951039999993</v>
      </c>
      <c r="IQ25" s="139">
        <f>IF('Working Volume Calculator'!$H$9="Square or Rectangular",(4*$A$5^2*IQ24^3)-(3*$A$5*($D$5+$E$5)*IQ24^2)+(3*$D$5*$E$5*IQ24)-(3*$G$5),((PI()*IQ24)/12)*($D$5^2+$D$5*($D$5-2*IQ24*$A$5)+($D$5-2*IQ24*$A$5)^2)-$G$5)</f>
        <v>1493.1295779999996</v>
      </c>
      <c r="IR25" s="139">
        <f>IF('Working Volume Calculator'!$H$9="Square or Rectangular",(4*$A$5^2*IR24^3)-(3*$A$5*($D$5+$E$5)*IR24^2)+(3*$D$5*$E$5*IR24)-(3*$G$5),((PI()*IR24)/12)*($D$5^2+$D$5*($D$5-2*IR24*$A$5)+($D$5-2*IR24*$A$5)^2)-$G$5)</f>
        <v>1501.3499999999995</v>
      </c>
    </row>
    <row r="26" spans="1:252" x14ac:dyDescent="0.25">
      <c r="A26" s="132" t="s">
        <v>75</v>
      </c>
      <c r="B26" s="132">
        <f t="shared" ref="B26:BM26" si="17">B25^2</f>
        <v>1044484</v>
      </c>
      <c r="C26" s="132">
        <f t="shared" si="17"/>
        <v>1019918.446438774</v>
      </c>
      <c r="D26" s="132">
        <f t="shared" si="17"/>
        <v>995679.20542700565</v>
      </c>
      <c r="E26" s="132">
        <f t="shared" si="17"/>
        <v>971765.0198465935</v>
      </c>
      <c r="F26" s="132">
        <f t="shared" si="17"/>
        <v>948174.6354748786</v>
      </c>
      <c r="G26" s="132">
        <f t="shared" si="17"/>
        <v>924906.80098056246</v>
      </c>
      <c r="H26" s="132">
        <f t="shared" si="17"/>
        <v>901960.26791962865</v>
      </c>
      <c r="I26" s="132">
        <f t="shared" si="17"/>
        <v>879333.79073126393</v>
      </c>
      <c r="J26" s="132">
        <f t="shared" si="17"/>
        <v>857026.12673378724</v>
      </c>
      <c r="K26" s="132">
        <f t="shared" si="17"/>
        <v>835036.03612057597</v>
      </c>
      <c r="L26" s="132">
        <f t="shared" si="17"/>
        <v>813362.28195600002</v>
      </c>
      <c r="M26" s="132">
        <f t="shared" si="17"/>
        <v>792003.63017135626</v>
      </c>
      <c r="N26" s="132">
        <f t="shared" si="17"/>
        <v>770958.84956080548</v>
      </c>
      <c r="O26" s="132">
        <f t="shared" si="17"/>
        <v>750226.71177731385</v>
      </c>
      <c r="P26" s="132">
        <f t="shared" si="17"/>
        <v>729805.99132859625</v>
      </c>
      <c r="Q26" s="132">
        <f t="shared" si="17"/>
        <v>709695.46557306254</v>
      </c>
      <c r="R26" s="132">
        <f t="shared" si="17"/>
        <v>689893.91471576679</v>
      </c>
      <c r="S26" s="132">
        <f t="shared" si="17"/>
        <v>670400.12180435983</v>
      </c>
      <c r="T26" s="132">
        <f t="shared" si="17"/>
        <v>651212.87272504368</v>
      </c>
      <c r="U26" s="132">
        <f t="shared" si="17"/>
        <v>632330.95619852981</v>
      </c>
      <c r="V26" s="132">
        <f t="shared" si="17"/>
        <v>613753.16377599991</v>
      </c>
      <c r="W26" s="132">
        <f t="shared" si="17"/>
        <v>595478.28983507049</v>
      </c>
      <c r="X26" s="132">
        <f t="shared" si="17"/>
        <v>577505.13157575706</v>
      </c>
      <c r="Y26" s="132">
        <f t="shared" si="17"/>
        <v>559832.48901644617</v>
      </c>
      <c r="Z26" s="132">
        <f t="shared" si="17"/>
        <v>542459.16498986597</v>
      </c>
      <c r="AA26" s="132">
        <f t="shared" si="17"/>
        <v>525383.96513906249</v>
      </c>
      <c r="AB26" s="132">
        <f t="shared" si="17"/>
        <v>508605.69791337708</v>
      </c>
      <c r="AC26" s="132">
        <f t="shared" si="17"/>
        <v>492123.17456442752</v>
      </c>
      <c r="AD26" s="132">
        <f t="shared" si="17"/>
        <v>475935.2091420918</v>
      </c>
      <c r="AE26" s="132">
        <f t="shared" si="17"/>
        <v>460040.61849049543</v>
      </c>
      <c r="AF26" s="132">
        <f t="shared" si="17"/>
        <v>444438.22224400006</v>
      </c>
      <c r="AG26" s="132">
        <f t="shared" si="17"/>
        <v>429126.84282319673</v>
      </c>
      <c r="AH26" s="132">
        <f t="shared" si="17"/>
        <v>414105.30543090083</v>
      </c>
      <c r="AI26" s="132">
        <f t="shared" si="17"/>
        <v>399372.43804815057</v>
      </c>
      <c r="AJ26" s="132">
        <f t="shared" si="17"/>
        <v>384927.07143020781</v>
      </c>
      <c r="AK26" s="132">
        <f t="shared" si="17"/>
        <v>370768.03910256276</v>
      </c>
      <c r="AL26" s="132">
        <f t="shared" si="17"/>
        <v>356894.17735693941</v>
      </c>
      <c r="AM26" s="132">
        <f t="shared" si="17"/>
        <v>343304.32524730725</v>
      </c>
      <c r="AN26" s="132">
        <f t="shared" si="17"/>
        <v>329997.3245858922</v>
      </c>
      <c r="AO26" s="132">
        <f t="shared" si="17"/>
        <v>316972.01993919315</v>
      </c>
      <c r="AP26" s="132">
        <f t="shared" si="17"/>
        <v>304227.25862400013</v>
      </c>
      <c r="AQ26" s="132">
        <f t="shared" si="17"/>
        <v>291761.89070341509</v>
      </c>
      <c r="AR26" s="132">
        <f t="shared" si="17"/>
        <v>279574.76898287662</v>
      </c>
      <c r="AS26" s="132">
        <f t="shared" si="17"/>
        <v>267664.74900618696</v>
      </c>
      <c r="AT26" s="132">
        <f t="shared" si="17"/>
        <v>256030.68905154156</v>
      </c>
      <c r="AU26" s="132">
        <f t="shared" si="17"/>
        <v>244671.4501275626</v>
      </c>
      <c r="AV26" s="132">
        <f t="shared" si="17"/>
        <v>233585.89596933368</v>
      </c>
      <c r="AW26" s="132">
        <f t="shared" si="17"/>
        <v>222772.89303443889</v>
      </c>
      <c r="AX26" s="132">
        <f t="shared" si="17"/>
        <v>212231.31049900464</v>
      </c>
      <c r="AY26" s="132">
        <f t="shared" si="17"/>
        <v>201960.02025374302</v>
      </c>
      <c r="AZ26" s="132">
        <f t="shared" si="17"/>
        <v>191957.89690000011</v>
      </c>
      <c r="BA26" s="132">
        <f t="shared" si="17"/>
        <v>182223.81774580528</v>
      </c>
      <c r="BB26" s="132">
        <f t="shared" si="17"/>
        <v>172756.66280192413</v>
      </c>
      <c r="BC26" s="132">
        <f t="shared" si="17"/>
        <v>163555.31477791513</v>
      </c>
      <c r="BD26" s="132">
        <f t="shared" si="17"/>
        <v>154618.65907818743</v>
      </c>
      <c r="BE26" s="132">
        <f t="shared" si="17"/>
        <v>145945.58379806255</v>
      </c>
      <c r="BF26" s="132">
        <f t="shared" si="17"/>
        <v>137534.97971983982</v>
      </c>
      <c r="BG26" s="132">
        <f t="shared" si="17"/>
        <v>129385.74030886263</v>
      </c>
      <c r="BH26" s="132">
        <f t="shared" si="17"/>
        <v>121496.76170958896</v>
      </c>
      <c r="BI26" s="132">
        <f t="shared" si="17"/>
        <v>113866.94274166475</v>
      </c>
      <c r="BJ26" s="132">
        <f t="shared" si="17"/>
        <v>106495.18489600015</v>
      </c>
      <c r="BK26" s="132">
        <f t="shared" si="17"/>
        <v>99380.392330847535</v>
      </c>
      <c r="BL26" s="132">
        <f t="shared" si="17"/>
        <v>92521.471867883884</v>
      </c>
      <c r="BM26" s="132">
        <f t="shared" si="17"/>
        <v>85917.332988295515</v>
      </c>
      <c r="BN26" s="132">
        <f t="shared" ref="BN26:DY26" si="18">BN25^2</f>
        <v>79566.887828865118</v>
      </c>
      <c r="BO26" s="132">
        <f t="shared" si="18"/>
        <v>73469.051178062611</v>
      </c>
      <c r="BP26" s="132">
        <f t="shared" si="18"/>
        <v>67622.740472138103</v>
      </c>
      <c r="BQ26" s="132">
        <f t="shared" si="18"/>
        <v>62026.875791218183</v>
      </c>
      <c r="BR26" s="132">
        <f t="shared" si="18"/>
        <v>56680.37985540511</v>
      </c>
      <c r="BS26" s="132">
        <f t="shared" si="18"/>
        <v>51582.178020878528</v>
      </c>
      <c r="BT26" s="132">
        <f t="shared" si="18"/>
        <v>46731.198276000141</v>
      </c>
      <c r="BU26" s="132">
        <f t="shared" si="18"/>
        <v>42126.37123742167</v>
      </c>
      <c r="BV26" s="132">
        <f t="shared" si="18"/>
        <v>37766.630146195574</v>
      </c>
      <c r="BW26" s="132">
        <f t="shared" si="18"/>
        <v>33650.910863887817</v>
      </c>
      <c r="BX26" s="132">
        <f t="shared" si="18"/>
        <v>29778.15186869484</v>
      </c>
      <c r="BY26" s="132">
        <f t="shared" si="18"/>
        <v>26147.294251562562</v>
      </c>
      <c r="BZ26" s="132">
        <f t="shared" si="18"/>
        <v>22757.281712308308</v>
      </c>
      <c r="CA26" s="132">
        <f t="shared" si="18"/>
        <v>19607.060555745829</v>
      </c>
      <c r="CB26" s="132">
        <f t="shared" si="18"/>
        <v>16695.579687813428</v>
      </c>
      <c r="CC26" s="132">
        <f t="shared" si="18"/>
        <v>14021.790611704213</v>
      </c>
      <c r="CD26" s="132">
        <f t="shared" si="18"/>
        <v>11584.647424000037</v>
      </c>
      <c r="CE26" s="132">
        <f t="shared" si="18"/>
        <v>9383.1068108078907</v>
      </c>
      <c r="CF26" s="132">
        <f t="shared" si="18"/>
        <v>7416.1280438991926</v>
      </c>
      <c r="CG26" s="132">
        <f t="shared" si="18"/>
        <v>5682.6729768520891</v>
      </c>
      <c r="CH26" s="132">
        <f t="shared" si="18"/>
        <v>4181.7060411965731</v>
      </c>
      <c r="CI26" s="132">
        <f t="shared" si="18"/>
        <v>2912.1942425625225</v>
      </c>
      <c r="CJ26" s="132">
        <f t="shared" si="18"/>
        <v>1873.1071568304926</v>
      </c>
      <c r="CK26" s="132">
        <f t="shared" si="18"/>
        <v>1063.4169262854944</v>
      </c>
      <c r="CL26" s="132">
        <f t="shared" si="18"/>
        <v>482.09825577370503</v>
      </c>
      <c r="CM26" s="132">
        <f t="shared" si="18"/>
        <v>128.12840886193214</v>
      </c>
      <c r="CN26" s="132">
        <f t="shared" si="18"/>
        <v>0.48720400000028818</v>
      </c>
      <c r="CO26" s="132">
        <f t="shared" si="18"/>
        <v>98.157010686079431</v>
      </c>
      <c r="CP26" s="132">
        <f t="shared" si="18"/>
        <v>420.12274563480173</v>
      </c>
      <c r="CQ26" s="132">
        <f t="shared" si="18"/>
        <v>965.37186894834042</v>
      </c>
      <c r="CR26" s="132">
        <f t="shared" si="18"/>
        <v>1732.8943802902691</v>
      </c>
      <c r="CS26" s="132">
        <f t="shared" si="18"/>
        <v>2721.6828150624788</v>
      </c>
      <c r="CT26" s="132">
        <f t="shared" si="18"/>
        <v>3930.7322405846639</v>
      </c>
      <c r="CU26" s="132">
        <f t="shared" si="18"/>
        <v>5359.0402522771064</v>
      </c>
      <c r="CV26" s="132">
        <f t="shared" si="18"/>
        <v>7005.6069698459669</v>
      </c>
      <c r="CW26" s="132">
        <f t="shared" si="18"/>
        <v>8869.4350334716019</v>
      </c>
      <c r="CX26" s="132">
        <f t="shared" si="18"/>
        <v>10949.529599999925</v>
      </c>
      <c r="CY26" s="132">
        <f t="shared" si="18"/>
        <v>13244.898339136256</v>
      </c>
      <c r="CZ26" s="132">
        <f t="shared" si="18"/>
        <v>15754.551429642423</v>
      </c>
      <c r="DA26" s="132">
        <f t="shared" si="18"/>
        <v>18477.501555536575</v>
      </c>
      <c r="DB26" s="132">
        <f t="shared" si="18"/>
        <v>21412.763902296028</v>
      </c>
      <c r="DC26" s="132">
        <f t="shared" si="18"/>
        <v>24559.356153062425</v>
      </c>
      <c r="DD26" s="132">
        <f t="shared" si="18"/>
        <v>27916.298484850842</v>
      </c>
      <c r="DE26" s="132">
        <f t="shared" si="18"/>
        <v>31482.613564760792</v>
      </c>
      <c r="DF26" s="132">
        <f t="shared" si="18"/>
        <v>35257.326546190183</v>
      </c>
      <c r="DG26" s="132">
        <f t="shared" si="18"/>
        <v>39239.465065053337</v>
      </c>
      <c r="DH26" s="132">
        <f t="shared" si="18"/>
        <v>43428.059235999906</v>
      </c>
      <c r="DI26" s="132">
        <f t="shared" si="18"/>
        <v>47822.141648638448</v>
      </c>
      <c r="DJ26" s="132">
        <f t="shared" si="18"/>
        <v>52420.747363762079</v>
      </c>
      <c r="DK26" s="132">
        <f t="shared" si="18"/>
        <v>57222.913909576731</v>
      </c>
      <c r="DL26" s="132">
        <f t="shared" si="18"/>
        <v>62227.681277933625</v>
      </c>
      <c r="DM26" s="132">
        <f t="shared" si="18"/>
        <v>67434.091920562263</v>
      </c>
      <c r="DN26" s="132">
        <f t="shared" si="18"/>
        <v>72841.190745308879</v>
      </c>
      <c r="DO26" s="132">
        <f t="shared" si="18"/>
        <v>78448.025112376243</v>
      </c>
      <c r="DP26" s="132">
        <f t="shared" si="18"/>
        <v>84253.644830566365</v>
      </c>
      <c r="DQ26" s="132">
        <f t="shared" si="18"/>
        <v>90257.102153526837</v>
      </c>
      <c r="DR26" s="132">
        <f t="shared" si="18"/>
        <v>96457.451775999725</v>
      </c>
      <c r="DS26" s="132">
        <f t="shared" si="18"/>
        <v>102853.75083007253</v>
      </c>
      <c r="DT26" s="132">
        <f t="shared" si="18"/>
        <v>109445.05888143359</v>
      </c>
      <c r="DU26" s="132">
        <f t="shared" si="18"/>
        <v>116230.43792562906</v>
      </c>
      <c r="DV26" s="132">
        <f t="shared" si="18"/>
        <v>123208.9523843233</v>
      </c>
      <c r="DW26" s="132">
        <f t="shared" si="18"/>
        <v>130379.66910156231</v>
      </c>
      <c r="DX26" s="132">
        <f t="shared" si="18"/>
        <v>137741.65734003906</v>
      </c>
      <c r="DY26" s="132">
        <f t="shared" si="18"/>
        <v>145293.98877736393</v>
      </c>
      <c r="DZ26" s="132">
        <f t="shared" ref="DZ26:GK26" si="19">DZ25^2</f>
        <v>153035.73750233487</v>
      </c>
      <c r="EA26" s="132">
        <f t="shared" si="19"/>
        <v>160965.98001121267</v>
      </c>
      <c r="EB26" s="132">
        <f t="shared" si="19"/>
        <v>169083.7952039997</v>
      </c>
      <c r="EC26" s="132">
        <f t="shared" si="19"/>
        <v>177388.26438071893</v>
      </c>
      <c r="ED26" s="132">
        <f t="shared" si="19"/>
        <v>185878.47123769714</v>
      </c>
      <c r="EE26" s="132">
        <f t="shared" si="19"/>
        <v>194553.50186385331</v>
      </c>
      <c r="EF26" s="132">
        <f t="shared" si="19"/>
        <v>203412.44473698517</v>
      </c>
      <c r="EG26" s="132">
        <f t="shared" si="19"/>
        <v>212454.39072006213</v>
      </c>
      <c r="EH26" s="132">
        <f t="shared" si="19"/>
        <v>221678.43305752138</v>
      </c>
      <c r="EI26" s="132">
        <f t="shared" si="19"/>
        <v>231083.66737156367</v>
      </c>
      <c r="EJ26" s="132">
        <f t="shared" si="19"/>
        <v>240669.19165845474</v>
      </c>
      <c r="EK26" s="132">
        <f t="shared" si="19"/>
        <v>250434.10628483022</v>
      </c>
      <c r="EL26" s="132">
        <f t="shared" si="19"/>
        <v>260377.51398399947</v>
      </c>
      <c r="EM26" s="132">
        <f t="shared" si="19"/>
        <v>270498.51985225687</v>
      </c>
      <c r="EN26" s="132">
        <f t="shared" si="19"/>
        <v>280796.23134519276</v>
      </c>
      <c r="EO26" s="132">
        <f t="shared" si="19"/>
        <v>291269.75827400928</v>
      </c>
      <c r="EP26" s="132">
        <f t="shared" si="19"/>
        <v>301918.21280183853</v>
      </c>
      <c r="EQ26" s="132">
        <f t="shared" si="19"/>
        <v>312740.709440062</v>
      </c>
      <c r="ER26" s="132">
        <f t="shared" si="19"/>
        <v>323736.36504463525</v>
      </c>
      <c r="ES26" s="132">
        <f t="shared" si="19"/>
        <v>334904.29881241516</v>
      </c>
      <c r="ET26" s="132">
        <f t="shared" si="19"/>
        <v>346243.63227748708</v>
      </c>
      <c r="EU26" s="132">
        <f t="shared" si="19"/>
        <v>357753.48930749972</v>
      </c>
      <c r="EV26" s="132">
        <f t="shared" si="19"/>
        <v>369432.99609999941</v>
      </c>
      <c r="EW26" s="132">
        <f t="shared" si="19"/>
        <v>381281.28117876709</v>
      </c>
      <c r="EX26" s="132">
        <f t="shared" si="19"/>
        <v>393297.4753901604</v>
      </c>
      <c r="EY26" s="132">
        <f t="shared" si="19"/>
        <v>405480.71189945773</v>
      </c>
      <c r="EZ26" s="132">
        <f t="shared" si="19"/>
        <v>417830.1261872045</v>
      </c>
      <c r="FA26" s="132">
        <f t="shared" si="19"/>
        <v>430344.8560455619</v>
      </c>
      <c r="FB26" s="132">
        <f t="shared" si="19"/>
        <v>443024.0415746615</v>
      </c>
      <c r="FC26" s="132">
        <f t="shared" si="19"/>
        <v>455866.82517895871</v>
      </c>
      <c r="FD26" s="132">
        <f t="shared" si="19"/>
        <v>468872.35156359128</v>
      </c>
      <c r="FE26" s="132">
        <f t="shared" si="19"/>
        <v>482039.76773074176</v>
      </c>
      <c r="FF26" s="132">
        <f t="shared" si="19"/>
        <v>495368.22297599947</v>
      </c>
      <c r="FG26" s="132">
        <f t="shared" si="19"/>
        <v>508856.86888472911</v>
      </c>
      <c r="FH26" s="132">
        <f t="shared" si="19"/>
        <v>522504.85932844004</v>
      </c>
      <c r="FI26" s="132">
        <f t="shared" si="19"/>
        <v>536311.35046115774</v>
      </c>
      <c r="FJ26" s="132">
        <f t="shared" si="19"/>
        <v>550275.50071580161</v>
      </c>
      <c r="FK26" s="132">
        <f t="shared" si="19"/>
        <v>564396.47080056183</v>
      </c>
      <c r="FL26" s="132">
        <f t="shared" si="19"/>
        <v>578673.4236952794</v>
      </c>
      <c r="FM26" s="132">
        <f t="shared" si="19"/>
        <v>593105.5246478339</v>
      </c>
      <c r="FN26" s="132">
        <f t="shared" si="19"/>
        <v>607691.94117052737</v>
      </c>
      <c r="FO26" s="132">
        <f t="shared" si="19"/>
        <v>622431.84303647513</v>
      </c>
      <c r="FP26" s="132">
        <f t="shared" si="19"/>
        <v>637324.40227599931</v>
      </c>
      <c r="FQ26" s="132">
        <f t="shared" si="19"/>
        <v>652368.79317302338</v>
      </c>
      <c r="FR26" s="132">
        <f t="shared" si="19"/>
        <v>667564.19226147118</v>
      </c>
      <c r="FS26" s="132">
        <f t="shared" si="19"/>
        <v>682909.77832167014</v>
      </c>
      <c r="FT26" s="132">
        <f t="shared" si="19"/>
        <v>698404.73237675172</v>
      </c>
      <c r="FU26" s="132">
        <f t="shared" si="19"/>
        <v>714048.23768906144</v>
      </c>
      <c r="FV26" s="132">
        <f t="shared" si="19"/>
        <v>729839.47975656996</v>
      </c>
      <c r="FW26" s="132">
        <f t="shared" si="19"/>
        <v>745777.64630928193</v>
      </c>
      <c r="FX26" s="132">
        <f t="shared" si="19"/>
        <v>761861.9273056552</v>
      </c>
      <c r="FY26" s="132">
        <f t="shared" si="19"/>
        <v>778091.51492902124</v>
      </c>
      <c r="FZ26" s="132">
        <f t="shared" si="19"/>
        <v>794465.60358399909</v>
      </c>
      <c r="GA26" s="132">
        <f t="shared" si="19"/>
        <v>810983.38989292923</v>
      </c>
      <c r="GB26" s="132">
        <f t="shared" si="19"/>
        <v>827644.07269229554</v>
      </c>
      <c r="GC26" s="132">
        <f t="shared" si="19"/>
        <v>844446.85302915471</v>
      </c>
      <c r="GD26" s="132">
        <f t="shared" si="19"/>
        <v>861390.93415757327</v>
      </c>
      <c r="GE26" s="132">
        <f t="shared" si="19"/>
        <v>878475.52153506211</v>
      </c>
      <c r="GF26" s="132">
        <f t="shared" si="19"/>
        <v>895699.82281901187</v>
      </c>
      <c r="GG26" s="132">
        <f t="shared" si="19"/>
        <v>913063.0478631414</v>
      </c>
      <c r="GH26" s="132">
        <f t="shared" si="19"/>
        <v>930564.40871393576</v>
      </c>
      <c r="GI26" s="132">
        <f t="shared" si="19"/>
        <v>948203.11960709817</v>
      </c>
      <c r="GJ26" s="132">
        <f t="shared" si="19"/>
        <v>965978.39696399926</v>
      </c>
      <c r="GK26" s="132">
        <f t="shared" si="19"/>
        <v>983889.45938812708</v>
      </c>
      <c r="GL26" s="132">
        <f t="shared" ref="GL26:IR26" si="20">GL25^2</f>
        <v>1001935.5276615503</v>
      </c>
      <c r="GM26" s="132">
        <f t="shared" si="20"/>
        <v>1020115.8247413706</v>
      </c>
      <c r="GN26" s="132">
        <f t="shared" si="20"/>
        <v>1038429.5757561867</v>
      </c>
      <c r="GO26" s="132">
        <f t="shared" si="20"/>
        <v>1056876.0080025606</v>
      </c>
      <c r="GP26" s="132">
        <f t="shared" si="20"/>
        <v>1075454.3509414867</v>
      </c>
      <c r="GQ26" s="132">
        <f t="shared" si="20"/>
        <v>1094163.8361948526</v>
      </c>
      <c r="GR26" s="132">
        <f t="shared" si="20"/>
        <v>1113003.6975419275</v>
      </c>
      <c r="GS26" s="132">
        <f t="shared" si="20"/>
        <v>1131973.1709158283</v>
      </c>
      <c r="GT26" s="132">
        <f t="shared" si="20"/>
        <v>1151071.4943999983</v>
      </c>
      <c r="GU26" s="132">
        <f t="shared" si="20"/>
        <v>1170297.9082246975</v>
      </c>
      <c r="GV26" s="132">
        <f t="shared" si="20"/>
        <v>1189651.6547634788</v>
      </c>
      <c r="GW26" s="132">
        <f t="shared" si="20"/>
        <v>1209131.9785296773</v>
      </c>
      <c r="GX26" s="132">
        <f t="shared" si="20"/>
        <v>1228738.1261729121</v>
      </c>
      <c r="GY26" s="132">
        <f t="shared" si="20"/>
        <v>1248469.3464755609</v>
      </c>
      <c r="GZ26" s="132">
        <f t="shared" si="20"/>
        <v>1268324.8903492726</v>
      </c>
      <c r="HA26" s="132">
        <f t="shared" si="20"/>
        <v>1288304.0108314559</v>
      </c>
      <c r="HB26" s="132">
        <f t="shared" si="20"/>
        <v>1308405.9630817925</v>
      </c>
      <c r="HC26" s="132">
        <f t="shared" si="20"/>
        <v>1328630.0043787293</v>
      </c>
      <c r="HD26" s="132">
        <f t="shared" si="20"/>
        <v>1348975.3941159984</v>
      </c>
      <c r="HE26" s="132">
        <f t="shared" si="20"/>
        <v>1369441.3937991189</v>
      </c>
      <c r="HF26" s="132">
        <f t="shared" si="20"/>
        <v>1390027.2670419172</v>
      </c>
      <c r="HG26" s="132">
        <f t="shared" si="20"/>
        <v>1410732.2795630391</v>
      </c>
      <c r="HH26" s="132">
        <f t="shared" si="20"/>
        <v>1431555.6991824706</v>
      </c>
      <c r="HI26" s="132">
        <f t="shared" si="20"/>
        <v>1452496.7958180599</v>
      </c>
      <c r="HJ26" s="132">
        <f t="shared" si="20"/>
        <v>1473554.8414820498</v>
      </c>
      <c r="HK26" s="132">
        <f t="shared" si="20"/>
        <v>1494729.1102775915</v>
      </c>
      <c r="HL26" s="132">
        <f t="shared" si="20"/>
        <v>1516018.8783952883</v>
      </c>
      <c r="HM26" s="132">
        <f t="shared" si="20"/>
        <v>1537423.4241097234</v>
      </c>
      <c r="HN26" s="132">
        <f t="shared" si="20"/>
        <v>1558942.0277759989</v>
      </c>
      <c r="HO26" s="132">
        <f t="shared" si="20"/>
        <v>1580573.9718262732</v>
      </c>
      <c r="HP26" s="132">
        <f t="shared" si="20"/>
        <v>1602318.5407663088</v>
      </c>
      <c r="HQ26" s="132">
        <f t="shared" si="20"/>
        <v>1624175.0211720103</v>
      </c>
      <c r="HR26" s="132">
        <f t="shared" si="20"/>
        <v>1646142.7016859797</v>
      </c>
      <c r="HS26" s="132">
        <f t="shared" si="20"/>
        <v>1668220.8730140615</v>
      </c>
      <c r="HT26" s="132">
        <f t="shared" si="20"/>
        <v>1690408.8279218995</v>
      </c>
      <c r="HU26" s="132">
        <f t="shared" si="20"/>
        <v>1712705.8612314994</v>
      </c>
      <c r="HV26" s="132">
        <f t="shared" si="20"/>
        <v>1735111.2698177763</v>
      </c>
      <c r="HW26" s="132">
        <f t="shared" si="20"/>
        <v>1757624.3526051291</v>
      </c>
      <c r="HX26" s="132">
        <f t="shared" si="20"/>
        <v>1780244.4105639984</v>
      </c>
      <c r="HY26" s="132">
        <f t="shared" si="20"/>
        <v>1802970.7467074397</v>
      </c>
      <c r="HZ26" s="132">
        <f t="shared" si="20"/>
        <v>1825802.6660876917</v>
      </c>
      <c r="IA26" s="132">
        <f t="shared" si="20"/>
        <v>1848739.4757927547</v>
      </c>
      <c r="IB26" s="132">
        <f t="shared" si="20"/>
        <v>1871780.4849429613</v>
      </c>
      <c r="IC26" s="132">
        <f t="shared" si="20"/>
        <v>1894925.00468756</v>
      </c>
      <c r="ID26" s="132">
        <f t="shared" si="20"/>
        <v>1918172.3482013021</v>
      </c>
      <c r="IE26" s="132">
        <f t="shared" si="20"/>
        <v>1941521.8306810192</v>
      </c>
      <c r="IF26" s="132">
        <f t="shared" si="20"/>
        <v>1964972.769342216</v>
      </c>
      <c r="IG26" s="132">
        <f t="shared" si="20"/>
        <v>1988524.4834156667</v>
      </c>
      <c r="IH26" s="132">
        <f t="shared" si="20"/>
        <v>2012176.2941439978</v>
      </c>
      <c r="II26" s="132">
        <f t="shared" si="20"/>
        <v>2035927.5247782979</v>
      </c>
      <c r="IJ26" s="132">
        <f t="shared" si="20"/>
        <v>2059777.5005747078</v>
      </c>
      <c r="IK26" s="132">
        <f t="shared" si="20"/>
        <v>2083725.5487910325</v>
      </c>
      <c r="IL26" s="132">
        <f t="shared" si="20"/>
        <v>2107770.9986833343</v>
      </c>
      <c r="IM26" s="132">
        <f t="shared" si="20"/>
        <v>2131913.1815025597</v>
      </c>
      <c r="IN26" s="132">
        <f t="shared" si="20"/>
        <v>2156151.4304911359</v>
      </c>
      <c r="IO26" s="132">
        <f t="shared" si="20"/>
        <v>2180485.0808795905</v>
      </c>
      <c r="IP26" s="132">
        <f t="shared" si="20"/>
        <v>2204913.4698831686</v>
      </c>
      <c r="IQ26" s="132">
        <f t="shared" si="20"/>
        <v>2229435.9366984568</v>
      </c>
      <c r="IR26" s="132">
        <f t="shared" si="20"/>
        <v>2254051.8224999984</v>
      </c>
    </row>
    <row r="27" spans="1:252" x14ac:dyDescent="0.25">
      <c r="A27" s="132" t="s">
        <v>76</v>
      </c>
      <c r="B27" s="132" t="str">
        <f t="shared" ref="B27:BM27" si="21">(IF(B26=$B$32,B24,""))</f>
        <v/>
      </c>
      <c r="C27" s="132" t="str">
        <f t="shared" si="21"/>
        <v/>
      </c>
      <c r="D27" s="132" t="str">
        <f t="shared" si="21"/>
        <v/>
      </c>
      <c r="E27" s="132" t="str">
        <f t="shared" si="21"/>
        <v/>
      </c>
      <c r="F27" s="132" t="str">
        <f t="shared" si="21"/>
        <v/>
      </c>
      <c r="G27" s="132" t="str">
        <f t="shared" si="21"/>
        <v/>
      </c>
      <c r="H27" s="132" t="str">
        <f t="shared" si="21"/>
        <v/>
      </c>
      <c r="I27" s="132" t="str">
        <f t="shared" si="21"/>
        <v/>
      </c>
      <c r="J27" s="132" t="str">
        <f t="shared" si="21"/>
        <v/>
      </c>
      <c r="K27" s="132" t="str">
        <f t="shared" si="21"/>
        <v/>
      </c>
      <c r="L27" s="132" t="str">
        <f t="shared" si="21"/>
        <v/>
      </c>
      <c r="M27" s="132" t="str">
        <f t="shared" si="21"/>
        <v/>
      </c>
      <c r="N27" s="132" t="str">
        <f t="shared" si="21"/>
        <v/>
      </c>
      <c r="O27" s="132" t="str">
        <f t="shared" si="21"/>
        <v/>
      </c>
      <c r="P27" s="132" t="str">
        <f t="shared" si="21"/>
        <v/>
      </c>
      <c r="Q27" s="132" t="str">
        <f t="shared" si="21"/>
        <v/>
      </c>
      <c r="R27" s="132" t="str">
        <f t="shared" si="21"/>
        <v/>
      </c>
      <c r="S27" s="132" t="str">
        <f t="shared" si="21"/>
        <v/>
      </c>
      <c r="T27" s="132" t="str">
        <f t="shared" si="21"/>
        <v/>
      </c>
      <c r="U27" s="132" t="str">
        <f t="shared" si="21"/>
        <v/>
      </c>
      <c r="V27" s="132" t="str">
        <f t="shared" si="21"/>
        <v/>
      </c>
      <c r="W27" s="132" t="str">
        <f t="shared" si="21"/>
        <v/>
      </c>
      <c r="X27" s="132" t="str">
        <f t="shared" si="21"/>
        <v/>
      </c>
      <c r="Y27" s="132" t="str">
        <f t="shared" si="21"/>
        <v/>
      </c>
      <c r="Z27" s="132" t="str">
        <f t="shared" si="21"/>
        <v/>
      </c>
      <c r="AA27" s="132" t="str">
        <f t="shared" si="21"/>
        <v/>
      </c>
      <c r="AB27" s="132" t="str">
        <f t="shared" si="21"/>
        <v/>
      </c>
      <c r="AC27" s="132" t="str">
        <f t="shared" si="21"/>
        <v/>
      </c>
      <c r="AD27" s="132" t="str">
        <f t="shared" si="21"/>
        <v/>
      </c>
      <c r="AE27" s="132" t="str">
        <f t="shared" si="21"/>
        <v/>
      </c>
      <c r="AF27" s="132" t="str">
        <f t="shared" si="21"/>
        <v/>
      </c>
      <c r="AG27" s="132" t="str">
        <f t="shared" si="21"/>
        <v/>
      </c>
      <c r="AH27" s="132" t="str">
        <f t="shared" si="21"/>
        <v/>
      </c>
      <c r="AI27" s="132" t="str">
        <f t="shared" si="21"/>
        <v/>
      </c>
      <c r="AJ27" s="132" t="str">
        <f t="shared" si="21"/>
        <v/>
      </c>
      <c r="AK27" s="132" t="str">
        <f t="shared" si="21"/>
        <v/>
      </c>
      <c r="AL27" s="132" t="str">
        <f t="shared" si="21"/>
        <v/>
      </c>
      <c r="AM27" s="132" t="str">
        <f t="shared" si="21"/>
        <v/>
      </c>
      <c r="AN27" s="132" t="str">
        <f t="shared" si="21"/>
        <v/>
      </c>
      <c r="AO27" s="132" t="str">
        <f t="shared" si="21"/>
        <v/>
      </c>
      <c r="AP27" s="132" t="str">
        <f t="shared" si="21"/>
        <v/>
      </c>
      <c r="AQ27" s="132" t="str">
        <f t="shared" si="21"/>
        <v/>
      </c>
      <c r="AR27" s="132" t="str">
        <f t="shared" si="21"/>
        <v/>
      </c>
      <c r="AS27" s="132" t="str">
        <f t="shared" si="21"/>
        <v/>
      </c>
      <c r="AT27" s="132" t="str">
        <f t="shared" si="21"/>
        <v/>
      </c>
      <c r="AU27" s="132" t="str">
        <f t="shared" si="21"/>
        <v/>
      </c>
      <c r="AV27" s="132" t="str">
        <f t="shared" si="21"/>
        <v/>
      </c>
      <c r="AW27" s="132" t="str">
        <f t="shared" si="21"/>
        <v/>
      </c>
      <c r="AX27" s="132" t="str">
        <f t="shared" si="21"/>
        <v/>
      </c>
      <c r="AY27" s="132" t="str">
        <f t="shared" si="21"/>
        <v/>
      </c>
      <c r="AZ27" s="132" t="str">
        <f t="shared" si="21"/>
        <v/>
      </c>
      <c r="BA27" s="132" t="str">
        <f t="shared" si="21"/>
        <v/>
      </c>
      <c r="BB27" s="132" t="str">
        <f t="shared" si="21"/>
        <v/>
      </c>
      <c r="BC27" s="132" t="str">
        <f t="shared" si="21"/>
        <v/>
      </c>
      <c r="BD27" s="132" t="str">
        <f t="shared" si="21"/>
        <v/>
      </c>
      <c r="BE27" s="132" t="str">
        <f t="shared" si="21"/>
        <v/>
      </c>
      <c r="BF27" s="132" t="str">
        <f t="shared" si="21"/>
        <v/>
      </c>
      <c r="BG27" s="132" t="str">
        <f t="shared" si="21"/>
        <v/>
      </c>
      <c r="BH27" s="132" t="str">
        <f t="shared" si="21"/>
        <v/>
      </c>
      <c r="BI27" s="132" t="str">
        <f t="shared" si="21"/>
        <v/>
      </c>
      <c r="BJ27" s="132" t="str">
        <f t="shared" si="21"/>
        <v/>
      </c>
      <c r="BK27" s="132" t="str">
        <f t="shared" si="21"/>
        <v/>
      </c>
      <c r="BL27" s="132" t="str">
        <f t="shared" si="21"/>
        <v/>
      </c>
      <c r="BM27" s="132" t="str">
        <f t="shared" si="21"/>
        <v/>
      </c>
      <c r="BN27" s="132" t="str">
        <f t="shared" ref="BN27:DY27" si="22">(IF(BN26=$B$32,BN24,""))</f>
        <v/>
      </c>
      <c r="BO27" s="132" t="str">
        <f t="shared" si="22"/>
        <v/>
      </c>
      <c r="BP27" s="132" t="str">
        <f t="shared" si="22"/>
        <v/>
      </c>
      <c r="BQ27" s="132" t="str">
        <f t="shared" si="22"/>
        <v/>
      </c>
      <c r="BR27" s="132" t="str">
        <f t="shared" si="22"/>
        <v/>
      </c>
      <c r="BS27" s="132" t="str">
        <f t="shared" si="22"/>
        <v/>
      </c>
      <c r="BT27" s="132" t="str">
        <f t="shared" si="22"/>
        <v/>
      </c>
      <c r="BU27" s="132" t="str">
        <f t="shared" si="22"/>
        <v/>
      </c>
      <c r="BV27" s="132" t="str">
        <f t="shared" si="22"/>
        <v/>
      </c>
      <c r="BW27" s="132" t="str">
        <f t="shared" si="22"/>
        <v/>
      </c>
      <c r="BX27" s="132" t="str">
        <f t="shared" si="22"/>
        <v/>
      </c>
      <c r="BY27" s="132" t="str">
        <f t="shared" si="22"/>
        <v/>
      </c>
      <c r="BZ27" s="132" t="str">
        <f t="shared" si="22"/>
        <v/>
      </c>
      <c r="CA27" s="132" t="str">
        <f t="shared" si="22"/>
        <v/>
      </c>
      <c r="CB27" s="132" t="str">
        <f t="shared" si="22"/>
        <v/>
      </c>
      <c r="CC27" s="132" t="str">
        <f t="shared" si="22"/>
        <v/>
      </c>
      <c r="CD27" s="132" t="str">
        <f t="shared" si="22"/>
        <v/>
      </c>
      <c r="CE27" s="132" t="str">
        <f t="shared" si="22"/>
        <v/>
      </c>
      <c r="CF27" s="132" t="str">
        <f t="shared" si="22"/>
        <v/>
      </c>
      <c r="CG27" s="132" t="str">
        <f t="shared" si="22"/>
        <v/>
      </c>
      <c r="CH27" s="132" t="str">
        <f t="shared" si="22"/>
        <v/>
      </c>
      <c r="CI27" s="132" t="str">
        <f t="shared" si="22"/>
        <v/>
      </c>
      <c r="CJ27" s="132" t="str">
        <f t="shared" si="22"/>
        <v/>
      </c>
      <c r="CK27" s="132" t="str">
        <f t="shared" si="22"/>
        <v/>
      </c>
      <c r="CL27" s="132" t="str">
        <f t="shared" si="22"/>
        <v/>
      </c>
      <c r="CM27" s="132" t="str">
        <f t="shared" si="22"/>
        <v/>
      </c>
      <c r="CN27" s="132">
        <f t="shared" si="22"/>
        <v>0.45</v>
      </c>
      <c r="CO27" s="132" t="str">
        <f t="shared" si="22"/>
        <v/>
      </c>
      <c r="CP27" s="132" t="str">
        <f t="shared" si="22"/>
        <v/>
      </c>
      <c r="CQ27" s="132" t="str">
        <f t="shared" si="22"/>
        <v/>
      </c>
      <c r="CR27" s="132" t="str">
        <f t="shared" si="22"/>
        <v/>
      </c>
      <c r="CS27" s="132" t="str">
        <f t="shared" si="22"/>
        <v/>
      </c>
      <c r="CT27" s="132" t="str">
        <f t="shared" si="22"/>
        <v/>
      </c>
      <c r="CU27" s="132" t="str">
        <f t="shared" si="22"/>
        <v/>
      </c>
      <c r="CV27" s="132" t="str">
        <f t="shared" si="22"/>
        <v/>
      </c>
      <c r="CW27" s="132" t="str">
        <f t="shared" si="22"/>
        <v/>
      </c>
      <c r="CX27" s="132" t="str">
        <f t="shared" si="22"/>
        <v/>
      </c>
      <c r="CY27" s="132" t="str">
        <f t="shared" si="22"/>
        <v/>
      </c>
      <c r="CZ27" s="132" t="str">
        <f t="shared" si="22"/>
        <v/>
      </c>
      <c r="DA27" s="132" t="str">
        <f t="shared" si="22"/>
        <v/>
      </c>
      <c r="DB27" s="132" t="str">
        <f t="shared" si="22"/>
        <v/>
      </c>
      <c r="DC27" s="132" t="str">
        <f t="shared" si="22"/>
        <v/>
      </c>
      <c r="DD27" s="132" t="str">
        <f t="shared" si="22"/>
        <v/>
      </c>
      <c r="DE27" s="132" t="str">
        <f t="shared" si="22"/>
        <v/>
      </c>
      <c r="DF27" s="132" t="str">
        <f t="shared" si="22"/>
        <v/>
      </c>
      <c r="DG27" s="132" t="str">
        <f t="shared" si="22"/>
        <v/>
      </c>
      <c r="DH27" s="132" t="str">
        <f t="shared" si="22"/>
        <v/>
      </c>
      <c r="DI27" s="132" t="str">
        <f t="shared" si="22"/>
        <v/>
      </c>
      <c r="DJ27" s="132" t="str">
        <f t="shared" si="22"/>
        <v/>
      </c>
      <c r="DK27" s="132" t="str">
        <f t="shared" si="22"/>
        <v/>
      </c>
      <c r="DL27" s="132" t="str">
        <f t="shared" si="22"/>
        <v/>
      </c>
      <c r="DM27" s="132" t="str">
        <f t="shared" si="22"/>
        <v/>
      </c>
      <c r="DN27" s="132" t="str">
        <f t="shared" si="22"/>
        <v/>
      </c>
      <c r="DO27" s="132" t="str">
        <f t="shared" si="22"/>
        <v/>
      </c>
      <c r="DP27" s="132" t="str">
        <f t="shared" si="22"/>
        <v/>
      </c>
      <c r="DQ27" s="132" t="str">
        <f t="shared" si="22"/>
        <v/>
      </c>
      <c r="DR27" s="132" t="str">
        <f t="shared" si="22"/>
        <v/>
      </c>
      <c r="DS27" s="132" t="str">
        <f t="shared" si="22"/>
        <v/>
      </c>
      <c r="DT27" s="132" t="str">
        <f t="shared" si="22"/>
        <v/>
      </c>
      <c r="DU27" s="132" t="str">
        <f t="shared" si="22"/>
        <v/>
      </c>
      <c r="DV27" s="132" t="str">
        <f t="shared" si="22"/>
        <v/>
      </c>
      <c r="DW27" s="132" t="str">
        <f t="shared" si="22"/>
        <v/>
      </c>
      <c r="DX27" s="132" t="str">
        <f t="shared" si="22"/>
        <v/>
      </c>
      <c r="DY27" s="132" t="str">
        <f t="shared" si="22"/>
        <v/>
      </c>
      <c r="DZ27" s="132" t="str">
        <f t="shared" ref="DZ27:GK27" si="23">(IF(DZ26=$B$32,DZ24,""))</f>
        <v/>
      </c>
      <c r="EA27" s="132" t="str">
        <f t="shared" si="23"/>
        <v/>
      </c>
      <c r="EB27" s="132" t="str">
        <f t="shared" si="23"/>
        <v/>
      </c>
      <c r="EC27" s="132" t="str">
        <f t="shared" si="23"/>
        <v/>
      </c>
      <c r="ED27" s="132" t="str">
        <f t="shared" si="23"/>
        <v/>
      </c>
      <c r="EE27" s="132" t="str">
        <f t="shared" si="23"/>
        <v/>
      </c>
      <c r="EF27" s="132" t="str">
        <f t="shared" si="23"/>
        <v/>
      </c>
      <c r="EG27" s="132" t="str">
        <f t="shared" si="23"/>
        <v/>
      </c>
      <c r="EH27" s="132" t="str">
        <f t="shared" si="23"/>
        <v/>
      </c>
      <c r="EI27" s="132" t="str">
        <f t="shared" si="23"/>
        <v/>
      </c>
      <c r="EJ27" s="132" t="str">
        <f t="shared" si="23"/>
        <v/>
      </c>
      <c r="EK27" s="132" t="str">
        <f t="shared" si="23"/>
        <v/>
      </c>
      <c r="EL27" s="132" t="str">
        <f t="shared" si="23"/>
        <v/>
      </c>
      <c r="EM27" s="132" t="str">
        <f t="shared" si="23"/>
        <v/>
      </c>
      <c r="EN27" s="132" t="str">
        <f t="shared" si="23"/>
        <v/>
      </c>
      <c r="EO27" s="132" t="str">
        <f t="shared" si="23"/>
        <v/>
      </c>
      <c r="EP27" s="132" t="str">
        <f t="shared" si="23"/>
        <v/>
      </c>
      <c r="EQ27" s="132" t="str">
        <f t="shared" si="23"/>
        <v/>
      </c>
      <c r="ER27" s="132" t="str">
        <f t="shared" si="23"/>
        <v/>
      </c>
      <c r="ES27" s="132" t="str">
        <f t="shared" si="23"/>
        <v/>
      </c>
      <c r="ET27" s="132" t="str">
        <f t="shared" si="23"/>
        <v/>
      </c>
      <c r="EU27" s="132" t="str">
        <f t="shared" si="23"/>
        <v/>
      </c>
      <c r="EV27" s="132" t="str">
        <f t="shared" si="23"/>
        <v/>
      </c>
      <c r="EW27" s="132" t="str">
        <f t="shared" si="23"/>
        <v/>
      </c>
      <c r="EX27" s="132" t="str">
        <f t="shared" si="23"/>
        <v/>
      </c>
      <c r="EY27" s="132" t="str">
        <f t="shared" si="23"/>
        <v/>
      </c>
      <c r="EZ27" s="132" t="str">
        <f t="shared" si="23"/>
        <v/>
      </c>
      <c r="FA27" s="132" t="str">
        <f t="shared" si="23"/>
        <v/>
      </c>
      <c r="FB27" s="132" t="str">
        <f t="shared" si="23"/>
        <v/>
      </c>
      <c r="FC27" s="132" t="str">
        <f t="shared" si="23"/>
        <v/>
      </c>
      <c r="FD27" s="132" t="str">
        <f t="shared" si="23"/>
        <v/>
      </c>
      <c r="FE27" s="132" t="str">
        <f t="shared" si="23"/>
        <v/>
      </c>
      <c r="FF27" s="132" t="str">
        <f t="shared" si="23"/>
        <v/>
      </c>
      <c r="FG27" s="132" t="str">
        <f t="shared" si="23"/>
        <v/>
      </c>
      <c r="FH27" s="132" t="str">
        <f t="shared" si="23"/>
        <v/>
      </c>
      <c r="FI27" s="132" t="str">
        <f t="shared" si="23"/>
        <v/>
      </c>
      <c r="FJ27" s="132" t="str">
        <f t="shared" si="23"/>
        <v/>
      </c>
      <c r="FK27" s="132" t="str">
        <f t="shared" si="23"/>
        <v/>
      </c>
      <c r="FL27" s="132" t="str">
        <f t="shared" si="23"/>
        <v/>
      </c>
      <c r="FM27" s="132" t="str">
        <f t="shared" si="23"/>
        <v/>
      </c>
      <c r="FN27" s="132" t="str">
        <f t="shared" si="23"/>
        <v/>
      </c>
      <c r="FO27" s="132" t="str">
        <f t="shared" si="23"/>
        <v/>
      </c>
      <c r="FP27" s="132" t="str">
        <f t="shared" si="23"/>
        <v/>
      </c>
      <c r="FQ27" s="132" t="str">
        <f t="shared" si="23"/>
        <v/>
      </c>
      <c r="FR27" s="132" t="str">
        <f t="shared" si="23"/>
        <v/>
      </c>
      <c r="FS27" s="132" t="str">
        <f t="shared" si="23"/>
        <v/>
      </c>
      <c r="FT27" s="132" t="str">
        <f t="shared" si="23"/>
        <v/>
      </c>
      <c r="FU27" s="132" t="str">
        <f t="shared" si="23"/>
        <v/>
      </c>
      <c r="FV27" s="132" t="str">
        <f t="shared" si="23"/>
        <v/>
      </c>
      <c r="FW27" s="132" t="str">
        <f t="shared" si="23"/>
        <v/>
      </c>
      <c r="FX27" s="132" t="str">
        <f t="shared" si="23"/>
        <v/>
      </c>
      <c r="FY27" s="132" t="str">
        <f t="shared" si="23"/>
        <v/>
      </c>
      <c r="FZ27" s="132" t="str">
        <f t="shared" si="23"/>
        <v/>
      </c>
      <c r="GA27" s="132" t="str">
        <f t="shared" si="23"/>
        <v/>
      </c>
      <c r="GB27" s="132" t="str">
        <f t="shared" si="23"/>
        <v/>
      </c>
      <c r="GC27" s="132" t="str">
        <f t="shared" si="23"/>
        <v/>
      </c>
      <c r="GD27" s="132" t="str">
        <f t="shared" si="23"/>
        <v/>
      </c>
      <c r="GE27" s="132" t="str">
        <f t="shared" si="23"/>
        <v/>
      </c>
      <c r="GF27" s="132" t="str">
        <f t="shared" si="23"/>
        <v/>
      </c>
      <c r="GG27" s="132" t="str">
        <f t="shared" si="23"/>
        <v/>
      </c>
      <c r="GH27" s="132" t="str">
        <f t="shared" si="23"/>
        <v/>
      </c>
      <c r="GI27" s="132" t="str">
        <f t="shared" si="23"/>
        <v/>
      </c>
      <c r="GJ27" s="132" t="str">
        <f t="shared" si="23"/>
        <v/>
      </c>
      <c r="GK27" s="132" t="str">
        <f t="shared" si="23"/>
        <v/>
      </c>
      <c r="GL27" s="132" t="str">
        <f t="shared" ref="GL27:IR27" si="24">(IF(GL26=$B$32,GL24,""))</f>
        <v/>
      </c>
      <c r="GM27" s="132" t="str">
        <f t="shared" si="24"/>
        <v/>
      </c>
      <c r="GN27" s="132" t="str">
        <f t="shared" si="24"/>
        <v/>
      </c>
      <c r="GO27" s="132" t="str">
        <f t="shared" si="24"/>
        <v/>
      </c>
      <c r="GP27" s="132" t="str">
        <f t="shared" si="24"/>
        <v/>
      </c>
      <c r="GQ27" s="132" t="str">
        <f t="shared" si="24"/>
        <v/>
      </c>
      <c r="GR27" s="132" t="str">
        <f t="shared" si="24"/>
        <v/>
      </c>
      <c r="GS27" s="132" t="str">
        <f t="shared" si="24"/>
        <v/>
      </c>
      <c r="GT27" s="132" t="str">
        <f t="shared" si="24"/>
        <v/>
      </c>
      <c r="GU27" s="132" t="str">
        <f t="shared" si="24"/>
        <v/>
      </c>
      <c r="GV27" s="132" t="str">
        <f t="shared" si="24"/>
        <v/>
      </c>
      <c r="GW27" s="132" t="str">
        <f t="shared" si="24"/>
        <v/>
      </c>
      <c r="GX27" s="132" t="str">
        <f t="shared" si="24"/>
        <v/>
      </c>
      <c r="GY27" s="132" t="str">
        <f t="shared" si="24"/>
        <v/>
      </c>
      <c r="GZ27" s="132" t="str">
        <f t="shared" si="24"/>
        <v/>
      </c>
      <c r="HA27" s="132" t="str">
        <f t="shared" si="24"/>
        <v/>
      </c>
      <c r="HB27" s="132" t="str">
        <f t="shared" si="24"/>
        <v/>
      </c>
      <c r="HC27" s="132" t="str">
        <f t="shared" si="24"/>
        <v/>
      </c>
      <c r="HD27" s="132" t="str">
        <f t="shared" si="24"/>
        <v/>
      </c>
      <c r="HE27" s="132" t="str">
        <f t="shared" si="24"/>
        <v/>
      </c>
      <c r="HF27" s="132" t="str">
        <f t="shared" si="24"/>
        <v/>
      </c>
      <c r="HG27" s="132" t="str">
        <f t="shared" si="24"/>
        <v/>
      </c>
      <c r="HH27" s="132" t="str">
        <f t="shared" si="24"/>
        <v/>
      </c>
      <c r="HI27" s="132" t="str">
        <f t="shared" si="24"/>
        <v/>
      </c>
      <c r="HJ27" s="132" t="str">
        <f t="shared" si="24"/>
        <v/>
      </c>
      <c r="HK27" s="132" t="str">
        <f t="shared" si="24"/>
        <v/>
      </c>
      <c r="HL27" s="132" t="str">
        <f t="shared" si="24"/>
        <v/>
      </c>
      <c r="HM27" s="132" t="str">
        <f t="shared" si="24"/>
        <v/>
      </c>
      <c r="HN27" s="132" t="str">
        <f t="shared" si="24"/>
        <v/>
      </c>
      <c r="HO27" s="132" t="str">
        <f t="shared" si="24"/>
        <v/>
      </c>
      <c r="HP27" s="132" t="str">
        <f t="shared" si="24"/>
        <v/>
      </c>
      <c r="HQ27" s="132" t="str">
        <f t="shared" si="24"/>
        <v/>
      </c>
      <c r="HR27" s="132" t="str">
        <f t="shared" si="24"/>
        <v/>
      </c>
      <c r="HS27" s="132" t="str">
        <f t="shared" si="24"/>
        <v/>
      </c>
      <c r="HT27" s="132" t="str">
        <f t="shared" si="24"/>
        <v/>
      </c>
      <c r="HU27" s="132" t="str">
        <f t="shared" si="24"/>
        <v/>
      </c>
      <c r="HV27" s="132" t="str">
        <f t="shared" si="24"/>
        <v/>
      </c>
      <c r="HW27" s="132" t="str">
        <f t="shared" si="24"/>
        <v/>
      </c>
      <c r="HX27" s="132" t="str">
        <f t="shared" si="24"/>
        <v/>
      </c>
      <c r="HY27" s="132" t="str">
        <f t="shared" si="24"/>
        <v/>
      </c>
      <c r="HZ27" s="132" t="str">
        <f t="shared" si="24"/>
        <v/>
      </c>
      <c r="IA27" s="132" t="str">
        <f t="shared" si="24"/>
        <v/>
      </c>
      <c r="IB27" s="132" t="str">
        <f t="shared" si="24"/>
        <v/>
      </c>
      <c r="IC27" s="132" t="str">
        <f t="shared" si="24"/>
        <v/>
      </c>
      <c r="ID27" s="132" t="str">
        <f t="shared" si="24"/>
        <v/>
      </c>
      <c r="IE27" s="132" t="str">
        <f t="shared" si="24"/>
        <v/>
      </c>
      <c r="IF27" s="132" t="str">
        <f t="shared" si="24"/>
        <v/>
      </c>
      <c r="IG27" s="132" t="str">
        <f t="shared" si="24"/>
        <v/>
      </c>
      <c r="IH27" s="132" t="str">
        <f t="shared" si="24"/>
        <v/>
      </c>
      <c r="II27" s="132" t="str">
        <f t="shared" si="24"/>
        <v/>
      </c>
      <c r="IJ27" s="132" t="str">
        <f t="shared" si="24"/>
        <v/>
      </c>
      <c r="IK27" s="132" t="str">
        <f t="shared" si="24"/>
        <v/>
      </c>
      <c r="IL27" s="132" t="str">
        <f t="shared" si="24"/>
        <v/>
      </c>
      <c r="IM27" s="132" t="str">
        <f t="shared" si="24"/>
        <v/>
      </c>
      <c r="IN27" s="132" t="str">
        <f t="shared" si="24"/>
        <v/>
      </c>
      <c r="IO27" s="132" t="str">
        <f t="shared" si="24"/>
        <v/>
      </c>
      <c r="IP27" s="132" t="str">
        <f t="shared" si="24"/>
        <v/>
      </c>
      <c r="IQ27" s="132" t="str">
        <f t="shared" si="24"/>
        <v/>
      </c>
      <c r="IR27" s="132" t="str">
        <f t="shared" si="24"/>
        <v/>
      </c>
    </row>
    <row r="28" spans="1:252" x14ac:dyDescent="0.25">
      <c r="B28" s="132">
        <v>1.2549999999999999</v>
      </c>
      <c r="C28" s="132">
        <v>1.26</v>
      </c>
      <c r="D28" s="132">
        <v>1.2649999999999999</v>
      </c>
      <c r="E28" s="132">
        <v>1.27</v>
      </c>
      <c r="F28" s="132">
        <v>1.2749999999999999</v>
      </c>
      <c r="G28" s="132">
        <v>1.28</v>
      </c>
      <c r="H28" s="132">
        <v>1.2849999999999999</v>
      </c>
      <c r="I28" s="132">
        <v>1.29</v>
      </c>
      <c r="J28" s="132">
        <v>1.2949999999999999</v>
      </c>
      <c r="K28" s="132">
        <v>1.3</v>
      </c>
      <c r="L28" s="132">
        <v>1.3049999999999999</v>
      </c>
      <c r="M28" s="132">
        <v>1.31</v>
      </c>
      <c r="N28" s="132">
        <v>1.3149999999999999</v>
      </c>
      <c r="O28" s="132">
        <v>1.32</v>
      </c>
      <c r="P28" s="132">
        <v>1.325</v>
      </c>
      <c r="Q28" s="132">
        <v>1.33</v>
      </c>
      <c r="R28" s="132">
        <v>1.335</v>
      </c>
      <c r="S28" s="132">
        <v>1.34</v>
      </c>
      <c r="T28" s="132">
        <v>1.345</v>
      </c>
      <c r="U28" s="132">
        <v>1.35</v>
      </c>
      <c r="V28" s="132">
        <v>1.355</v>
      </c>
      <c r="W28" s="132">
        <v>1.36</v>
      </c>
      <c r="X28" s="132">
        <v>1.365</v>
      </c>
      <c r="Y28" s="132">
        <v>1.37</v>
      </c>
      <c r="Z28" s="132">
        <v>1.375</v>
      </c>
      <c r="AA28" s="132">
        <v>1.38</v>
      </c>
      <c r="AB28" s="132">
        <v>1.385</v>
      </c>
      <c r="AC28" s="132">
        <v>1.39</v>
      </c>
      <c r="AD28" s="132">
        <v>1.395</v>
      </c>
      <c r="AE28" s="132">
        <v>1.4</v>
      </c>
      <c r="AF28" s="132">
        <v>1.405</v>
      </c>
      <c r="AG28" s="132">
        <v>1.41</v>
      </c>
      <c r="AH28" s="132">
        <v>1.415</v>
      </c>
      <c r="AI28" s="132">
        <v>1.42</v>
      </c>
      <c r="AJ28" s="132">
        <v>1.425</v>
      </c>
      <c r="AK28" s="132">
        <v>1.43</v>
      </c>
      <c r="AL28" s="132">
        <v>1.4350000000000001</v>
      </c>
      <c r="AM28" s="132">
        <v>1.44</v>
      </c>
      <c r="AN28" s="132">
        <v>1.4450000000000001</v>
      </c>
      <c r="AO28" s="132">
        <v>1.45</v>
      </c>
      <c r="AP28" s="132">
        <v>1.4550000000000001</v>
      </c>
      <c r="AQ28" s="132">
        <v>1.46</v>
      </c>
      <c r="AR28" s="132">
        <v>1.4650000000000001</v>
      </c>
      <c r="AS28" s="132">
        <v>1.47</v>
      </c>
      <c r="AT28" s="132">
        <v>1.4750000000000001</v>
      </c>
      <c r="AU28" s="132">
        <v>1.48</v>
      </c>
      <c r="AV28" s="132">
        <v>1.4850000000000001</v>
      </c>
      <c r="AW28" s="132">
        <v>1.49</v>
      </c>
      <c r="AX28" s="132">
        <v>1.4950000000000001</v>
      </c>
      <c r="AY28" s="132">
        <v>1.5</v>
      </c>
      <c r="AZ28" s="132">
        <v>1.5049999999999999</v>
      </c>
      <c r="BA28" s="132">
        <v>1.51</v>
      </c>
      <c r="BB28" s="132">
        <v>1.5149999999999999</v>
      </c>
      <c r="BC28" s="132">
        <v>1.52</v>
      </c>
      <c r="BD28" s="132">
        <v>1.5249999999999999</v>
      </c>
      <c r="BE28" s="132">
        <v>1.53</v>
      </c>
      <c r="BF28" s="132">
        <v>1.5349999999999999</v>
      </c>
      <c r="BG28" s="132">
        <v>1.54</v>
      </c>
      <c r="BH28" s="132">
        <v>1.5449999999999999</v>
      </c>
      <c r="BI28" s="132">
        <v>1.55</v>
      </c>
      <c r="BJ28" s="132">
        <v>1.5549999999999999</v>
      </c>
      <c r="BK28" s="132">
        <v>1.56</v>
      </c>
      <c r="BL28" s="132">
        <v>1.5649999999999999</v>
      </c>
      <c r="BM28" s="132">
        <v>1.57</v>
      </c>
      <c r="BN28" s="132">
        <v>1.575</v>
      </c>
      <c r="BO28" s="132">
        <v>1.58</v>
      </c>
      <c r="BP28" s="132">
        <v>1.585</v>
      </c>
      <c r="BQ28" s="132">
        <v>1.59</v>
      </c>
      <c r="BR28" s="132">
        <v>1.595</v>
      </c>
      <c r="BS28" s="132">
        <v>1.6</v>
      </c>
      <c r="BT28" s="132">
        <v>1.605</v>
      </c>
      <c r="BU28" s="132">
        <v>1.61</v>
      </c>
      <c r="BV28" s="132">
        <v>1.615</v>
      </c>
      <c r="BW28" s="132">
        <v>1.62</v>
      </c>
      <c r="BX28" s="132">
        <v>1.625</v>
      </c>
      <c r="BY28" s="132">
        <v>1.63</v>
      </c>
      <c r="BZ28" s="132">
        <v>1.635</v>
      </c>
      <c r="CA28" s="132">
        <v>1.64</v>
      </c>
      <c r="CB28" s="132">
        <v>1.645</v>
      </c>
      <c r="CC28" s="132">
        <v>1.65</v>
      </c>
      <c r="CD28" s="132">
        <v>1.655</v>
      </c>
      <c r="CE28" s="132">
        <v>1.66</v>
      </c>
      <c r="CF28" s="132">
        <v>1.665</v>
      </c>
      <c r="CG28" s="132">
        <v>1.67</v>
      </c>
      <c r="CH28" s="132">
        <v>1.675</v>
      </c>
      <c r="CI28" s="132">
        <v>1.68</v>
      </c>
      <c r="CJ28" s="132">
        <v>1.6850000000000001</v>
      </c>
      <c r="CK28" s="132">
        <v>1.6900000000000099</v>
      </c>
      <c r="CL28" s="132">
        <v>1.6950000000000001</v>
      </c>
      <c r="CM28" s="132">
        <v>1.7000000000000099</v>
      </c>
      <c r="CN28" s="132">
        <v>1.7050000000000001</v>
      </c>
      <c r="CO28" s="132">
        <v>1.71000000000001</v>
      </c>
      <c r="CP28" s="132">
        <v>1.7150000000000001</v>
      </c>
      <c r="CQ28" s="132">
        <v>1.72000000000001</v>
      </c>
      <c r="CR28" s="132">
        <v>1.7250000000000001</v>
      </c>
      <c r="CS28" s="132">
        <v>1.73000000000001</v>
      </c>
      <c r="CT28" s="132">
        <v>1.7350000000000101</v>
      </c>
      <c r="CU28" s="132">
        <v>1.74000000000001</v>
      </c>
      <c r="CV28" s="132">
        <v>1.7450000000000101</v>
      </c>
      <c r="CW28" s="132">
        <v>1.75000000000001</v>
      </c>
      <c r="CX28" s="132">
        <v>1.7550000000000101</v>
      </c>
      <c r="CY28" s="132">
        <v>1.76000000000001</v>
      </c>
      <c r="CZ28" s="132">
        <v>1.7650000000000099</v>
      </c>
      <c r="DA28" s="132">
        <v>1.77000000000001</v>
      </c>
      <c r="DB28" s="132">
        <v>1.7750000000000099</v>
      </c>
      <c r="DC28" s="132">
        <v>1.78000000000001</v>
      </c>
      <c r="DD28" s="132">
        <v>1.7850000000000099</v>
      </c>
      <c r="DE28" s="132">
        <v>1.79000000000001</v>
      </c>
      <c r="DF28" s="132">
        <v>1.7950000000000099</v>
      </c>
      <c r="DG28" s="132">
        <v>1.80000000000001</v>
      </c>
      <c r="DH28" s="132">
        <v>1.8050000000000099</v>
      </c>
      <c r="DI28" s="132">
        <v>1.81000000000001</v>
      </c>
      <c r="DJ28" s="132">
        <v>1.8150000000000099</v>
      </c>
      <c r="DK28" s="132">
        <v>1.8200000000000101</v>
      </c>
      <c r="DL28" s="132">
        <v>1.8250000000000099</v>
      </c>
      <c r="DM28" s="132">
        <v>1.8300000000000101</v>
      </c>
      <c r="DN28" s="132">
        <v>1.83500000000001</v>
      </c>
      <c r="DO28" s="132">
        <v>1.8400000000000101</v>
      </c>
      <c r="DP28" s="132">
        <v>1.84500000000001</v>
      </c>
      <c r="DQ28" s="132">
        <v>1.8500000000000101</v>
      </c>
      <c r="DR28" s="132">
        <v>1.85500000000001</v>
      </c>
      <c r="DS28" s="132">
        <v>1.8600000000000101</v>
      </c>
      <c r="DT28" s="132">
        <v>1.86500000000001</v>
      </c>
      <c r="DU28" s="132">
        <v>1.8700000000000101</v>
      </c>
      <c r="DV28" s="132">
        <v>1.87500000000001</v>
      </c>
      <c r="DW28" s="132">
        <v>1.8800000000000101</v>
      </c>
      <c r="DX28" s="132">
        <v>1.88500000000001</v>
      </c>
      <c r="DY28" s="132">
        <v>1.8900000000000099</v>
      </c>
      <c r="DZ28" s="132">
        <v>1.89500000000001</v>
      </c>
      <c r="EA28" s="132">
        <v>1.9000000000000099</v>
      </c>
      <c r="EB28" s="132">
        <v>1.90500000000001</v>
      </c>
      <c r="EC28" s="132">
        <v>1.9100000000000099</v>
      </c>
      <c r="ED28" s="132">
        <v>1.91500000000001</v>
      </c>
      <c r="EE28" s="132">
        <v>1.9200000000000099</v>
      </c>
      <c r="EF28" s="132">
        <v>1.92500000000001</v>
      </c>
      <c r="EG28" s="132">
        <v>1.9300000000000099</v>
      </c>
      <c r="EH28" s="132">
        <v>1.93500000000001</v>
      </c>
      <c r="EI28" s="132">
        <v>1.9400000000000099</v>
      </c>
      <c r="EJ28" s="132">
        <v>1.9450000000000101</v>
      </c>
      <c r="EK28" s="132">
        <v>1.9500000000000099</v>
      </c>
      <c r="EL28" s="132">
        <v>1.9550000000000101</v>
      </c>
      <c r="EM28" s="132">
        <v>1.96000000000001</v>
      </c>
      <c r="EN28" s="132">
        <v>1.9650000000000101</v>
      </c>
      <c r="EO28" s="132">
        <v>1.97000000000001</v>
      </c>
      <c r="EP28" s="132">
        <v>1.9750000000000101</v>
      </c>
      <c r="EQ28" s="132">
        <v>1.98000000000001</v>
      </c>
      <c r="ER28" s="132">
        <v>1.9850000000000101</v>
      </c>
      <c r="ES28" s="132">
        <v>1.99000000000001</v>
      </c>
      <c r="ET28" s="132">
        <v>1.9950000000000101</v>
      </c>
      <c r="EU28" s="132">
        <v>2.0000000000000102</v>
      </c>
      <c r="EV28" s="132">
        <v>2.0050000000000101</v>
      </c>
      <c r="EW28" s="132">
        <v>2.01000000000001</v>
      </c>
      <c r="EX28" s="132">
        <v>2.0150000000000099</v>
      </c>
      <c r="EY28" s="132">
        <v>2.0200000000000098</v>
      </c>
      <c r="EZ28" s="132">
        <v>2.0250000000000101</v>
      </c>
      <c r="FA28" s="132">
        <v>2.03000000000001</v>
      </c>
      <c r="FB28" s="132">
        <v>2.0350000000000099</v>
      </c>
      <c r="FC28" s="132">
        <v>2.0400000000000098</v>
      </c>
      <c r="FD28" s="132">
        <v>2.0450000000000101</v>
      </c>
      <c r="FE28" s="132">
        <v>2.05000000000001</v>
      </c>
      <c r="FF28" s="132">
        <v>2.0550000000000099</v>
      </c>
      <c r="FG28" s="132">
        <v>2.0600000000000098</v>
      </c>
      <c r="FH28" s="132">
        <v>2.0650000000000102</v>
      </c>
      <c r="FI28" s="132">
        <v>2.0700000000000101</v>
      </c>
      <c r="FJ28" s="132">
        <v>2.0750000000000099</v>
      </c>
      <c r="FK28" s="132">
        <v>2.0800000000000098</v>
      </c>
      <c r="FL28" s="132">
        <v>2.0850000000000102</v>
      </c>
      <c r="FM28" s="132">
        <v>2.0900000000000101</v>
      </c>
      <c r="FN28" s="132">
        <v>2.09500000000001</v>
      </c>
      <c r="FO28" s="132">
        <v>2.1000000000000099</v>
      </c>
      <c r="FP28" s="132">
        <v>2.1050000000000102</v>
      </c>
      <c r="FQ28" s="132">
        <v>2.1100000000000101</v>
      </c>
      <c r="FR28" s="132">
        <v>2.11500000000001</v>
      </c>
      <c r="FS28" s="132">
        <v>2.1200000000000099</v>
      </c>
      <c r="FT28" s="132">
        <v>2.1250000000000102</v>
      </c>
      <c r="FU28" s="132">
        <v>2.1300000000000101</v>
      </c>
      <c r="FV28" s="132">
        <v>2.13500000000001</v>
      </c>
      <c r="FW28" s="132">
        <v>2.1400000000000099</v>
      </c>
      <c r="FX28" s="132">
        <v>2.1450000000000098</v>
      </c>
      <c r="FY28" s="132">
        <v>2.1500000000000101</v>
      </c>
      <c r="FZ28" s="132">
        <v>2.15500000000001</v>
      </c>
      <c r="GA28" s="132">
        <v>2.1600000000000099</v>
      </c>
      <c r="GB28" s="132">
        <v>2.1650000000000098</v>
      </c>
      <c r="GC28" s="132">
        <v>2.1700000000000101</v>
      </c>
      <c r="GD28" s="132">
        <v>2.17500000000001</v>
      </c>
      <c r="GE28" s="132">
        <v>2.1800000000000099</v>
      </c>
      <c r="GF28" s="132">
        <v>2.18500000000002</v>
      </c>
      <c r="GG28" s="132">
        <v>2.1900000000000199</v>
      </c>
      <c r="GH28" s="132">
        <v>2.1950000000000101</v>
      </c>
      <c r="GI28" s="132">
        <v>2.2000000000000099</v>
      </c>
      <c r="GJ28" s="132">
        <v>2.2050000000000201</v>
      </c>
      <c r="GK28" s="132">
        <v>2.2100000000000199</v>
      </c>
      <c r="GL28" s="132">
        <v>2.2150000000000101</v>
      </c>
      <c r="GM28" s="132">
        <v>2.22000000000001</v>
      </c>
      <c r="GN28" s="132">
        <v>2.2250000000000201</v>
      </c>
      <c r="GO28" s="132">
        <v>2.23000000000002</v>
      </c>
      <c r="GP28" s="132">
        <v>2.2350000000000199</v>
      </c>
      <c r="GQ28" s="132">
        <v>2.2400000000000202</v>
      </c>
      <c r="GR28" s="132">
        <v>2.2450000000000201</v>
      </c>
      <c r="GS28" s="132">
        <v>2.25000000000002</v>
      </c>
      <c r="GT28" s="132">
        <v>2.2550000000000199</v>
      </c>
      <c r="GU28" s="132">
        <v>2.2600000000000202</v>
      </c>
      <c r="GV28" s="132">
        <v>2.2650000000000201</v>
      </c>
      <c r="GW28" s="132">
        <v>2.27000000000002</v>
      </c>
      <c r="GX28" s="132">
        <v>2.2750000000000199</v>
      </c>
      <c r="GY28" s="132">
        <v>2.2800000000000198</v>
      </c>
      <c r="GZ28" s="132">
        <v>2.2850000000000201</v>
      </c>
      <c r="HA28" s="132">
        <v>2.29000000000002</v>
      </c>
      <c r="HB28" s="132">
        <v>2.2950000000000199</v>
      </c>
      <c r="HC28" s="132">
        <v>2.3000000000000198</v>
      </c>
      <c r="HD28" s="132">
        <v>2.3050000000000201</v>
      </c>
      <c r="HE28" s="132">
        <v>2.31000000000002</v>
      </c>
      <c r="HF28" s="132">
        <v>2.3150000000000199</v>
      </c>
      <c r="HG28" s="132">
        <v>2.3200000000000198</v>
      </c>
      <c r="HH28" s="132">
        <v>2.3250000000000202</v>
      </c>
      <c r="HI28" s="132">
        <v>2.3300000000000201</v>
      </c>
      <c r="HJ28" s="132">
        <v>2.3350000000000199</v>
      </c>
      <c r="HK28" s="132">
        <v>2.3400000000000198</v>
      </c>
      <c r="HL28" s="132">
        <v>2.3450000000000202</v>
      </c>
      <c r="HM28" s="132">
        <v>2.3500000000000201</v>
      </c>
      <c r="HN28" s="132">
        <v>2.35500000000002</v>
      </c>
      <c r="HO28" s="132">
        <v>2.3600000000000199</v>
      </c>
      <c r="HP28" s="132">
        <v>2.3650000000000202</v>
      </c>
      <c r="HQ28" s="132">
        <v>2.3700000000000201</v>
      </c>
      <c r="HR28" s="132">
        <v>2.37500000000002</v>
      </c>
      <c r="HS28" s="132">
        <v>2.3800000000000199</v>
      </c>
      <c r="HT28" s="132">
        <v>2.3850000000000202</v>
      </c>
      <c r="HU28" s="132">
        <v>2.3900000000000201</v>
      </c>
      <c r="HV28" s="132">
        <v>2.39500000000002</v>
      </c>
      <c r="HW28" s="132">
        <v>2.4000000000000199</v>
      </c>
      <c r="HX28" s="132">
        <v>2.4050000000000198</v>
      </c>
      <c r="HY28" s="132">
        <v>2.4100000000000201</v>
      </c>
      <c r="HZ28" s="132">
        <v>2.41500000000002</v>
      </c>
      <c r="IA28" s="132">
        <v>2.4200000000000199</v>
      </c>
      <c r="IB28" s="132">
        <v>2.4250000000000198</v>
      </c>
      <c r="IC28" s="132">
        <v>2.4300000000000201</v>
      </c>
      <c r="ID28" s="132">
        <v>2.43500000000002</v>
      </c>
      <c r="IE28" s="132">
        <v>2.4400000000000199</v>
      </c>
      <c r="IF28" s="132">
        <v>2.4450000000000198</v>
      </c>
      <c r="IG28" s="132">
        <v>2.4500000000000202</v>
      </c>
      <c r="IH28" s="132">
        <v>2.4550000000000201</v>
      </c>
      <c r="II28" s="132">
        <v>2.4600000000000199</v>
      </c>
      <c r="IJ28" s="132">
        <v>2.4650000000000198</v>
      </c>
      <c r="IK28" s="132">
        <v>2.4700000000000202</v>
      </c>
      <c r="IL28" s="132">
        <v>2.4750000000000201</v>
      </c>
      <c r="IM28" s="132">
        <v>2.48000000000002</v>
      </c>
      <c r="IN28" s="132">
        <v>2.4850000000000199</v>
      </c>
      <c r="IO28" s="132">
        <v>2.4900000000000202</v>
      </c>
      <c r="IP28" s="132">
        <v>2.4950000000000201</v>
      </c>
      <c r="IQ28" s="132">
        <v>2.50000000000002</v>
      </c>
    </row>
    <row r="29" spans="1:252" x14ac:dyDescent="0.25">
      <c r="A29" s="132" t="s">
        <v>78</v>
      </c>
      <c r="B29" s="139">
        <f>IF('Working Volume Calculator'!$H$9="Square or Rectangular",(4*$A$5^2*B28^3)-(3*$A$5*($D$5+$E$5)*B28^2)+(3*$D$5*$E$5*B28)-(3*$G$5),((PI()*B28)/12)*($D$5^2+$D$5*($D$5-2*B28*$A$5)+($D$5-2*B28*$A$5)^2)-$G$5)</f>
        <v>1509.5563819999988</v>
      </c>
      <c r="C29" s="139">
        <f>IF('Working Volume Calculator'!$H$9="Square or Rectangular",(4*$A$5^2*C28^3)-(3*$A$5*($D$5+$E$5)*C28^2)+(3*$D$5*$E$5*C28)-(3*$G$5),((PI()*C28)/12)*($D$5^2+$D$5*($D$5-2*C28*$A$5)+($D$5-2*C28*$A$5)^2)-$G$5)</f>
        <v>1517.7487359999991</v>
      </c>
      <c r="D29" s="139">
        <f>IF('Working Volume Calculator'!$H$9="Square or Rectangular",(4*$A$5^2*D28^3)-(3*$A$5*($D$5+$E$5)*D28^2)+(3*$D$5*$E$5*D28)-(3*$G$5),((PI()*D28)/12)*($D$5^2+$D$5*($D$5-2*D28*$A$5)+($D$5-2*D28*$A$5)^2)-$G$5)</f>
        <v>1525.9270739999993</v>
      </c>
      <c r="E29" s="139">
        <f>IF('Working Volume Calculator'!$H$9="Square or Rectangular",(4*$A$5^2*E28^3)-(3*$A$5*($D$5+$E$5)*E28^2)+(3*$D$5*$E$5*E28)-(3*$G$5),((PI()*E28)/12)*($D$5^2+$D$5*($D$5-2*E28*$A$5)+($D$5-2*E28*$A$5)^2)-$G$5)</f>
        <v>1534.0914079999993</v>
      </c>
      <c r="F29" s="139">
        <f>IF('Working Volume Calculator'!$H$9="Square or Rectangular",(4*$A$5^2*F28^3)-(3*$A$5*($D$5+$E$5)*F28^2)+(3*$D$5*$E$5*F28)-(3*$G$5),((PI()*F28)/12)*($D$5^2+$D$5*($D$5-2*F28*$A$5)+($D$5-2*F28*$A$5)^2)-$G$5)</f>
        <v>1542.2417499999992</v>
      </c>
      <c r="G29" s="139">
        <f>IF('Working Volume Calculator'!$H$9="Square or Rectangular",(4*$A$5^2*G28^3)-(3*$A$5*($D$5+$E$5)*G28^2)+(3*$D$5*$E$5*G28)-(3*$G$5),((PI()*G28)/12)*($D$5^2+$D$5*($D$5-2*G28*$A$5)+($D$5-2*G28*$A$5)^2)-$G$5)</f>
        <v>1550.3781119999994</v>
      </c>
      <c r="H29" s="139">
        <f>IF('Working Volume Calculator'!$H$9="Square or Rectangular",(4*$A$5^2*H28^3)-(3*$A$5*($D$5+$E$5)*H28^2)+(3*$D$5*$E$5*H28)-(3*$G$5),((PI()*H28)/12)*($D$5^2+$D$5*($D$5-2*H28*$A$5)+($D$5-2*H28*$A$5)^2)-$G$5)</f>
        <v>1558.5005059999989</v>
      </c>
      <c r="I29" s="139">
        <f>IF('Working Volume Calculator'!$H$9="Square or Rectangular",(4*$A$5^2*I28^3)-(3*$A$5*($D$5+$E$5)*I28^2)+(3*$D$5*$E$5*I28)-(3*$G$5),((PI()*I28)/12)*($D$5^2+$D$5*($D$5-2*I28*$A$5)+($D$5-2*I28*$A$5)^2)-$G$5)</f>
        <v>1566.6089439999992</v>
      </c>
      <c r="J29" s="139">
        <f>IF('Working Volume Calculator'!$H$9="Square or Rectangular",(4*$A$5^2*J28^3)-(3*$A$5*($D$5+$E$5)*J28^2)+(3*$D$5*$E$5*J28)-(3*$G$5),((PI()*J28)/12)*($D$5^2+$D$5*($D$5-2*J28*$A$5)+($D$5-2*J28*$A$5)^2)-$G$5)</f>
        <v>1574.7034379999991</v>
      </c>
      <c r="K29" s="139">
        <f>IF('Working Volume Calculator'!$H$9="Square or Rectangular",(4*$A$5^2*K28^3)-(3*$A$5*($D$5+$E$5)*K28^2)+(3*$D$5*$E$5*K28)-(3*$G$5),((PI()*K28)/12)*($D$5^2+$D$5*($D$5-2*K28*$A$5)+($D$5-2*K28*$A$5)^2)-$G$5)</f>
        <v>1582.7839999999997</v>
      </c>
      <c r="L29" s="139">
        <f>IF('Working Volume Calculator'!$H$9="Square or Rectangular",(4*$A$5^2*L28^3)-(3*$A$5*($D$5+$E$5)*L28^2)+(3*$D$5*$E$5*L28)-(3*$G$5),((PI()*L28)/12)*($D$5^2+$D$5*($D$5-2*L28*$A$5)+($D$5-2*L28*$A$5)^2)-$G$5)</f>
        <v>1590.8506419999994</v>
      </c>
      <c r="M29" s="139">
        <f>IF('Working Volume Calculator'!$H$9="Square or Rectangular",(4*$A$5^2*M28^3)-(3*$A$5*($D$5+$E$5)*M28^2)+(3*$D$5*$E$5*M28)-(3*$G$5),((PI()*M28)/12)*($D$5^2+$D$5*($D$5-2*M28*$A$5)+($D$5-2*M28*$A$5)^2)-$G$5)</f>
        <v>1598.9033759999998</v>
      </c>
      <c r="N29" s="139">
        <f>IF('Working Volume Calculator'!$H$9="Square or Rectangular",(4*$A$5^2*N28^3)-(3*$A$5*($D$5+$E$5)*N28^2)+(3*$D$5*$E$5*N28)-(3*$G$5),((PI()*N28)/12)*($D$5^2+$D$5*($D$5-2*N28*$A$5)+($D$5-2*N28*$A$5)^2)-$G$5)</f>
        <v>1606.9422139999988</v>
      </c>
      <c r="O29" s="139">
        <f>IF('Working Volume Calculator'!$H$9="Square or Rectangular",(4*$A$5^2*O28^3)-(3*$A$5*($D$5+$E$5)*O28^2)+(3*$D$5*$E$5*O28)-(3*$G$5),((PI()*O28)/12)*($D$5^2+$D$5*($D$5-2*O28*$A$5)+($D$5-2*O28*$A$5)^2)-$G$5)</f>
        <v>1614.9671679999992</v>
      </c>
      <c r="P29" s="139">
        <f>IF('Working Volume Calculator'!$H$9="Square or Rectangular",(4*$A$5^2*P28^3)-(3*$A$5*($D$5+$E$5)*P28^2)+(3*$D$5*$E$5*P28)-(3*$G$5),((PI()*P28)/12)*($D$5^2+$D$5*($D$5-2*P28*$A$5)+($D$5-2*P28*$A$5)^2)-$G$5)</f>
        <v>1622.9782499999992</v>
      </c>
      <c r="Q29" s="139">
        <f>IF('Working Volume Calculator'!$H$9="Square or Rectangular",(4*$A$5^2*Q28^3)-(3*$A$5*($D$5+$E$5)*Q28^2)+(3*$D$5*$E$5*Q28)-(3*$G$5),((PI()*Q28)/12)*($D$5^2+$D$5*($D$5-2*Q28*$A$5)+($D$5-2*Q28*$A$5)^2)-$G$5)</f>
        <v>1630.9754719999996</v>
      </c>
      <c r="R29" s="139">
        <f>IF('Working Volume Calculator'!$H$9="Square or Rectangular",(4*$A$5^2*R28^3)-(3*$A$5*($D$5+$E$5)*R28^2)+(3*$D$5*$E$5*R28)-(3*$G$5),((PI()*R28)/12)*($D$5^2+$D$5*($D$5-2*R28*$A$5)+($D$5-2*R28*$A$5)^2)-$G$5)</f>
        <v>1638.9588459999995</v>
      </c>
      <c r="S29" s="139">
        <f>IF('Working Volume Calculator'!$H$9="Square or Rectangular",(4*$A$5^2*S28^3)-(3*$A$5*($D$5+$E$5)*S28^2)+(3*$D$5*$E$5*S28)-(3*$G$5),((PI()*S28)/12)*($D$5^2+$D$5*($D$5-2*S28*$A$5)+($D$5-2*S28*$A$5)^2)-$G$5)</f>
        <v>1646.9283839999998</v>
      </c>
      <c r="T29" s="139">
        <f>IF('Working Volume Calculator'!$H$9="Square or Rectangular",(4*$A$5^2*T28^3)-(3*$A$5*($D$5+$E$5)*T28^2)+(3*$D$5*$E$5*T28)-(3*$G$5),((PI()*T28)/12)*($D$5^2+$D$5*($D$5-2*T28*$A$5)+($D$5-2*T28*$A$5)^2)-$G$5)</f>
        <v>1654.8840979999991</v>
      </c>
      <c r="U29" s="139">
        <f>IF('Working Volume Calculator'!$H$9="Square or Rectangular",(4*$A$5^2*U28^3)-(3*$A$5*($D$5+$E$5)*U28^2)+(3*$D$5*$E$5*U28)-(3*$G$5),((PI()*U28)/12)*($D$5^2+$D$5*($D$5-2*U28*$A$5)+($D$5-2*U28*$A$5)^2)-$G$5)</f>
        <v>1662.8259999999991</v>
      </c>
      <c r="V29" s="139">
        <f>IF('Working Volume Calculator'!$H$9="Square or Rectangular",(4*$A$5^2*V28^3)-(3*$A$5*($D$5+$E$5)*V28^2)+(3*$D$5*$E$5*V28)-(3*$G$5),((PI()*V28)/12)*($D$5^2+$D$5*($D$5-2*V28*$A$5)+($D$5-2*V28*$A$5)^2)-$G$5)</f>
        <v>1670.754101999999</v>
      </c>
      <c r="W29" s="139">
        <f>IF('Working Volume Calculator'!$H$9="Square or Rectangular",(4*$A$5^2*W28^3)-(3*$A$5*($D$5+$E$5)*W28^2)+(3*$D$5*$E$5*W28)-(3*$G$5),((PI()*W28)/12)*($D$5^2+$D$5*($D$5-2*W28*$A$5)+($D$5-2*W28*$A$5)^2)-$G$5)</f>
        <v>1678.6684159999995</v>
      </c>
      <c r="X29" s="139">
        <f>IF('Working Volume Calculator'!$H$9="Square or Rectangular",(4*$A$5^2*X28^3)-(3*$A$5*($D$5+$E$5)*X28^2)+(3*$D$5*$E$5*X28)-(3*$G$5),((PI()*X28)/12)*($D$5^2+$D$5*($D$5-2*X28*$A$5)+($D$5-2*X28*$A$5)^2)-$G$5)</f>
        <v>1686.5689539999994</v>
      </c>
      <c r="Y29" s="139">
        <f>IF('Working Volume Calculator'!$H$9="Square or Rectangular",(4*$A$5^2*Y28^3)-(3*$A$5*($D$5+$E$5)*Y28^2)+(3*$D$5*$E$5*Y28)-(3*$G$5),((PI()*Y28)/12)*($D$5^2+$D$5*($D$5-2*Y28*$A$5)+($D$5-2*Y28*$A$5)^2)-$G$5)</f>
        <v>1694.4557279999999</v>
      </c>
      <c r="Z29" s="139">
        <f>IF('Working Volume Calculator'!$H$9="Square or Rectangular",(4*$A$5^2*Z28^3)-(3*$A$5*($D$5+$E$5)*Z28^2)+(3*$D$5*$E$5*Z28)-(3*$G$5),((PI()*Z28)/12)*($D$5^2+$D$5*($D$5-2*Z28*$A$5)+($D$5-2*Z28*$A$5)^2)-$G$5)</f>
        <v>1702.3287499999992</v>
      </c>
      <c r="AA29" s="139">
        <f>IF('Working Volume Calculator'!$H$9="Square or Rectangular",(4*$A$5^2*AA28^3)-(3*$A$5*($D$5+$E$5)*AA28^2)+(3*$D$5*$E$5*AA28)-(3*$G$5),((PI()*AA28)/12)*($D$5^2+$D$5*($D$5-2*AA28*$A$5)+($D$5-2*AA28*$A$5)^2)-$G$5)</f>
        <v>1710.1880319999991</v>
      </c>
      <c r="AB29" s="139">
        <f>IF('Working Volume Calculator'!$H$9="Square or Rectangular",(4*$A$5^2*AB28^3)-(3*$A$5*($D$5+$E$5)*AB28^2)+(3*$D$5*$E$5*AB28)-(3*$G$5),((PI()*AB28)/12)*($D$5^2+$D$5*($D$5-2*AB28*$A$5)+($D$5-2*AB28*$A$5)^2)-$G$5)</f>
        <v>1718.0335859999996</v>
      </c>
      <c r="AC29" s="139">
        <f>IF('Working Volume Calculator'!$H$9="Square or Rectangular",(4*$A$5^2*AC28^3)-(3*$A$5*($D$5+$E$5)*AC28^2)+(3*$D$5*$E$5*AC28)-(3*$G$5),((PI()*AC28)/12)*($D$5^2+$D$5*($D$5-2*AC28*$A$5)+($D$5-2*AC28*$A$5)^2)-$G$5)</f>
        <v>1725.8654239999992</v>
      </c>
      <c r="AD29" s="139">
        <f>IF('Working Volume Calculator'!$H$9="Square or Rectangular",(4*$A$5^2*AD28^3)-(3*$A$5*($D$5+$E$5)*AD28^2)+(3*$D$5*$E$5*AD28)-(3*$G$5),((PI()*AD28)/12)*($D$5^2+$D$5*($D$5-2*AD28*$A$5)+($D$5-2*AD28*$A$5)^2)-$G$5)</f>
        <v>1733.6835579999997</v>
      </c>
      <c r="AE29" s="139">
        <f>IF('Working Volume Calculator'!$H$9="Square or Rectangular",(4*$A$5^2*AE28^3)-(3*$A$5*($D$5+$E$5)*AE28^2)+(3*$D$5*$E$5*AE28)-(3*$G$5),((PI()*AE28)/12)*($D$5^2+$D$5*($D$5-2*AE28*$A$5)+($D$5-2*AE28*$A$5)^2)-$G$5)</f>
        <v>1741.4879999999989</v>
      </c>
      <c r="AF29" s="139">
        <f>IF('Working Volume Calculator'!$H$9="Square or Rectangular",(4*$A$5^2*AF28^3)-(3*$A$5*($D$5+$E$5)*AF28^2)+(3*$D$5*$E$5*AF28)-(3*$G$5),((PI()*AF28)/12)*($D$5^2+$D$5*($D$5-2*AF28*$A$5)+($D$5-2*AF28*$A$5)^2)-$G$5)</f>
        <v>1749.278761999999</v>
      </c>
      <c r="AG29" s="139">
        <f>IF('Working Volume Calculator'!$H$9="Square or Rectangular",(4*$A$5^2*AG28^3)-(3*$A$5*($D$5+$E$5)*AG28^2)+(3*$D$5*$E$5*AG28)-(3*$G$5),((PI()*AG28)/12)*($D$5^2+$D$5*($D$5-2*AG28*$A$5)+($D$5-2*AG28*$A$5)^2)-$G$5)</f>
        <v>1757.055855999999</v>
      </c>
      <c r="AH29" s="139">
        <f>IF('Working Volume Calculator'!$H$9="Square or Rectangular",(4*$A$5^2*AH28^3)-(3*$A$5*($D$5+$E$5)*AH28^2)+(3*$D$5*$E$5*AH28)-(3*$G$5),((PI()*AH28)/12)*($D$5^2+$D$5*($D$5-2*AH28*$A$5)+($D$5-2*AH28*$A$5)^2)-$G$5)</f>
        <v>1764.8192939999994</v>
      </c>
      <c r="AI29" s="139">
        <f>IF('Working Volume Calculator'!$H$9="Square or Rectangular",(4*$A$5^2*AI28^3)-(3*$A$5*($D$5+$E$5)*AI28^2)+(3*$D$5*$E$5*AI28)-(3*$G$5),((PI()*AI28)/12)*($D$5^2+$D$5*($D$5-2*AI28*$A$5)+($D$5-2*AI28*$A$5)^2)-$G$5)</f>
        <v>1772.5690879999993</v>
      </c>
      <c r="AJ29" s="139">
        <f>IF('Working Volume Calculator'!$H$9="Square or Rectangular",(4*$A$5^2*AJ28^3)-(3*$A$5*($D$5+$E$5)*AJ28^2)+(3*$D$5*$E$5*AJ28)-(3*$G$5),((PI()*AJ28)/12)*($D$5^2+$D$5*($D$5-2*AJ28*$A$5)+($D$5-2*AJ28*$A$5)^2)-$G$5)</f>
        <v>1780.3052499999994</v>
      </c>
      <c r="AK29" s="139">
        <f>IF('Working Volume Calculator'!$H$9="Square or Rectangular",(4*$A$5^2*AK28^3)-(3*$A$5*($D$5+$E$5)*AK28^2)+(3*$D$5*$E$5*AK28)-(3*$G$5),((PI()*AK28)/12)*($D$5^2+$D$5*($D$5-2*AK28*$A$5)+($D$5-2*AK28*$A$5)^2)-$G$5)</f>
        <v>1788.027791999999</v>
      </c>
      <c r="AL29" s="139">
        <f>IF('Working Volume Calculator'!$H$9="Square or Rectangular",(4*$A$5^2*AL28^3)-(3*$A$5*($D$5+$E$5)*AL28^2)+(3*$D$5*$E$5*AL28)-(3*$G$5),((PI()*AL28)/12)*($D$5^2+$D$5*($D$5-2*AL28*$A$5)+($D$5-2*AL28*$A$5)^2)-$G$5)</f>
        <v>1795.7367259999992</v>
      </c>
      <c r="AM29" s="139">
        <f>IF('Working Volume Calculator'!$H$9="Square or Rectangular",(4*$A$5^2*AM28^3)-(3*$A$5*($D$5+$E$5)*AM28^2)+(3*$D$5*$E$5*AM28)-(3*$G$5),((PI()*AM28)/12)*($D$5^2+$D$5*($D$5-2*AM28*$A$5)+($D$5-2*AM28*$A$5)^2)-$G$5)</f>
        <v>1803.4320639999992</v>
      </c>
      <c r="AN29" s="139">
        <f>IF('Working Volume Calculator'!$H$9="Square or Rectangular",(4*$A$5^2*AN28^3)-(3*$A$5*($D$5+$E$5)*AN28^2)+(3*$D$5*$E$5*AN28)-(3*$G$5),((PI()*AN28)/12)*($D$5^2+$D$5*($D$5-2*AN28*$A$5)+($D$5-2*AN28*$A$5)^2)-$G$5)</f>
        <v>1811.1138179999994</v>
      </c>
      <c r="AO29" s="139">
        <f>IF('Working Volume Calculator'!$H$9="Square or Rectangular",(4*$A$5^2*AO28^3)-(3*$A$5*($D$5+$E$5)*AO28^2)+(3*$D$5*$E$5*AO28)-(3*$G$5),((PI()*AO28)/12)*($D$5^2+$D$5*($D$5-2*AO28*$A$5)+($D$5-2*AO28*$A$5)^2)-$G$5)</f>
        <v>1818.7819999999992</v>
      </c>
      <c r="AP29" s="139">
        <f>IF('Working Volume Calculator'!$H$9="Square or Rectangular",(4*$A$5^2*AP28^3)-(3*$A$5*($D$5+$E$5)*AP28^2)+(3*$D$5*$E$5*AP28)-(3*$G$5),((PI()*AP28)/12)*($D$5^2+$D$5*($D$5-2*AP28*$A$5)+($D$5-2*AP28*$A$5)^2)-$G$5)</f>
        <v>1826.4366219999993</v>
      </c>
      <c r="AQ29" s="139">
        <f>IF('Working Volume Calculator'!$H$9="Square or Rectangular",(4*$A$5^2*AQ28^3)-(3*$A$5*($D$5+$E$5)*AQ28^2)+(3*$D$5*$E$5*AQ28)-(3*$G$5),((PI()*AQ28)/12)*($D$5^2+$D$5*($D$5-2*AQ28*$A$5)+($D$5-2*AQ28*$A$5)^2)-$G$5)</f>
        <v>1834.0776959999989</v>
      </c>
      <c r="AR29" s="139">
        <f>IF('Working Volume Calculator'!$H$9="Square or Rectangular",(4*$A$5^2*AR28^3)-(3*$A$5*($D$5+$E$5)*AR28^2)+(3*$D$5*$E$5*AR28)-(3*$G$5),((PI()*AR28)/12)*($D$5^2+$D$5*($D$5-2*AR28*$A$5)+($D$5-2*AR28*$A$5)^2)-$G$5)</f>
        <v>1841.7052339999991</v>
      </c>
      <c r="AS29" s="139">
        <f>IF('Working Volume Calculator'!$H$9="Square or Rectangular",(4*$A$5^2*AS28^3)-(3*$A$5*($D$5+$E$5)*AS28^2)+(3*$D$5*$E$5*AS28)-(3*$G$5),((PI()*AS28)/12)*($D$5^2+$D$5*($D$5-2*AS28*$A$5)+($D$5-2*AS28*$A$5)^2)-$G$5)</f>
        <v>1849.3192479999989</v>
      </c>
      <c r="AT29" s="139">
        <f>IF('Working Volume Calculator'!$H$9="Square or Rectangular",(4*$A$5^2*AT28^3)-(3*$A$5*($D$5+$E$5)*AT28^2)+(3*$D$5*$E$5*AT28)-(3*$G$5),((PI()*AT28)/12)*($D$5^2+$D$5*($D$5-2*AT28*$A$5)+($D$5-2*AT28*$A$5)^2)-$G$5)</f>
        <v>1856.9197499999991</v>
      </c>
      <c r="AU29" s="139">
        <f>IF('Working Volume Calculator'!$H$9="Square or Rectangular",(4*$A$5^2*AU28^3)-(3*$A$5*($D$5+$E$5)*AU28^2)+(3*$D$5*$E$5*AU28)-(3*$G$5),((PI()*AU28)/12)*($D$5^2+$D$5*($D$5-2*AU28*$A$5)+($D$5-2*AU28*$A$5)^2)-$G$5)</f>
        <v>1864.5067519999993</v>
      </c>
      <c r="AV29" s="139">
        <f>IF('Working Volume Calculator'!$H$9="Square or Rectangular",(4*$A$5^2*AV28^3)-(3*$A$5*($D$5+$E$5)*AV28^2)+(3*$D$5*$E$5*AV28)-(3*$G$5),((PI()*AV28)/12)*($D$5^2+$D$5*($D$5-2*AV28*$A$5)+($D$5-2*AV28*$A$5)^2)-$G$5)</f>
        <v>1872.0802659999995</v>
      </c>
      <c r="AW29" s="139">
        <f>IF('Working Volume Calculator'!$H$9="Square or Rectangular",(4*$A$5^2*AW28^3)-(3*$A$5*($D$5+$E$5)*AW28^2)+(3*$D$5*$E$5*AW28)-(3*$G$5),((PI()*AW28)/12)*($D$5^2+$D$5*($D$5-2*AW28*$A$5)+($D$5-2*AW28*$A$5)^2)-$G$5)</f>
        <v>1879.6403039999991</v>
      </c>
      <c r="AX29" s="139">
        <f>IF('Working Volume Calculator'!$H$9="Square or Rectangular",(4*$A$5^2*AX28^3)-(3*$A$5*($D$5+$E$5)*AX28^2)+(3*$D$5*$E$5*AX28)-(3*$G$5),((PI()*AX28)/12)*($D$5^2+$D$5*($D$5-2*AX28*$A$5)+($D$5-2*AX28*$A$5)^2)-$G$5)</f>
        <v>1887.1868779999995</v>
      </c>
      <c r="AY29" s="139">
        <f>IF('Working Volume Calculator'!$H$9="Square or Rectangular",(4*$A$5^2*AY28^3)-(3*$A$5*($D$5+$E$5)*AY28^2)+(3*$D$5*$E$5*AY28)-(3*$G$5),((PI()*AY28)/12)*($D$5^2+$D$5*($D$5-2*AY28*$A$5)+($D$5-2*AY28*$A$5)^2)-$G$5)</f>
        <v>1894.7199999999993</v>
      </c>
      <c r="AZ29" s="139">
        <f>IF('Working Volume Calculator'!$H$9="Square or Rectangular",(4*$A$5^2*AZ28^3)-(3*$A$5*($D$5+$E$5)*AZ28^2)+(3*$D$5*$E$5*AZ28)-(3*$G$5),((PI()*AZ28)/12)*($D$5^2+$D$5*($D$5-2*AZ28*$A$5)+($D$5-2*AZ28*$A$5)^2)-$G$5)</f>
        <v>1902.239681999999</v>
      </c>
      <c r="BA29" s="139">
        <f>IF('Working Volume Calculator'!$H$9="Square or Rectangular",(4*$A$5^2*BA28^3)-(3*$A$5*($D$5+$E$5)*BA28^2)+(3*$D$5*$E$5*BA28)-(3*$G$5),((PI()*BA28)/12)*($D$5^2+$D$5*($D$5-2*BA28*$A$5)+($D$5-2*BA28*$A$5)^2)-$G$5)</f>
        <v>1909.7459359999993</v>
      </c>
      <c r="BB29" s="139">
        <f>IF('Working Volume Calculator'!$H$9="Square or Rectangular",(4*$A$5^2*BB28^3)-(3*$A$5*($D$5+$E$5)*BB28^2)+(3*$D$5*$E$5*BB28)-(3*$G$5),((PI()*BB28)/12)*($D$5^2+$D$5*($D$5-2*BB28*$A$5)+($D$5-2*BB28*$A$5)^2)-$G$5)</f>
        <v>1917.2387739999986</v>
      </c>
      <c r="BC29" s="139">
        <f>IF('Working Volume Calculator'!$H$9="Square or Rectangular",(4*$A$5^2*BC28^3)-(3*$A$5*($D$5+$E$5)*BC28^2)+(3*$D$5*$E$5*BC28)-(3*$G$5),((PI()*BC28)/12)*($D$5^2+$D$5*($D$5-2*BC28*$A$5)+($D$5-2*BC28*$A$5)^2)-$G$5)</f>
        <v>1924.7182079999993</v>
      </c>
      <c r="BD29" s="139">
        <f>IF('Working Volume Calculator'!$H$9="Square or Rectangular",(4*$A$5^2*BD28^3)-(3*$A$5*($D$5+$E$5)*BD28^2)+(3*$D$5*$E$5*BD28)-(3*$G$5),((PI()*BD28)/12)*($D$5^2+$D$5*($D$5-2*BD28*$A$5)+($D$5-2*BD28*$A$5)^2)-$G$5)</f>
        <v>1932.1842499999989</v>
      </c>
      <c r="BE29" s="139">
        <f>IF('Working Volume Calculator'!$H$9="Square or Rectangular",(4*$A$5^2*BE28^3)-(3*$A$5*($D$5+$E$5)*BE28^2)+(3*$D$5*$E$5*BE28)-(3*$G$5),((PI()*BE28)/12)*($D$5^2+$D$5*($D$5-2*BE28*$A$5)+($D$5-2*BE28*$A$5)^2)-$G$5)</f>
        <v>1939.636911999999</v>
      </c>
      <c r="BF29" s="139">
        <f>IF('Working Volume Calculator'!$H$9="Square or Rectangular",(4*$A$5^2*BF28^3)-(3*$A$5*($D$5+$E$5)*BF28^2)+(3*$D$5*$E$5*BF28)-(3*$G$5),((PI()*BF28)/12)*($D$5^2+$D$5*($D$5-2*BF28*$A$5)+($D$5-2*BF28*$A$5)^2)-$G$5)</f>
        <v>1947.0762059999993</v>
      </c>
      <c r="BG29" s="139">
        <f>IF('Working Volume Calculator'!$H$9="Square or Rectangular",(4*$A$5^2*BG28^3)-(3*$A$5*($D$5+$E$5)*BG28^2)+(3*$D$5*$E$5*BG28)-(3*$G$5),((PI()*BG28)/12)*($D$5^2+$D$5*($D$5-2*BG28*$A$5)+($D$5-2*BG28*$A$5)^2)-$G$5)</f>
        <v>1954.5021439999996</v>
      </c>
      <c r="BH29" s="139">
        <f>IF('Working Volume Calculator'!$H$9="Square or Rectangular",(4*$A$5^2*BH28^3)-(3*$A$5*($D$5+$E$5)*BH28^2)+(3*$D$5*$E$5*BH28)-(3*$G$5),((PI()*BH28)/12)*($D$5^2+$D$5*($D$5-2*BH28*$A$5)+($D$5-2*BH28*$A$5)^2)-$G$5)</f>
        <v>1961.9147379999986</v>
      </c>
      <c r="BI29" s="139">
        <f>IF('Working Volume Calculator'!$H$9="Square or Rectangular",(4*$A$5^2*BI28^3)-(3*$A$5*($D$5+$E$5)*BI28^2)+(3*$D$5*$E$5*BI28)-(3*$G$5),((PI()*BI28)/12)*($D$5^2+$D$5*($D$5-2*BI28*$A$5)+($D$5-2*BI28*$A$5)^2)-$G$5)</f>
        <v>1969.3139999999989</v>
      </c>
      <c r="BJ29" s="139">
        <f>IF('Working Volume Calculator'!$H$9="Square or Rectangular",(4*$A$5^2*BJ28^3)-(3*$A$5*($D$5+$E$5)*BJ28^2)+(3*$D$5*$E$5*BJ28)-(3*$G$5),((PI()*BJ28)/12)*($D$5^2+$D$5*($D$5-2*BJ28*$A$5)+($D$5-2*BJ28*$A$5)^2)-$G$5)</f>
        <v>1976.6999419999993</v>
      </c>
      <c r="BK29" s="139">
        <f>IF('Working Volume Calculator'!$H$9="Square or Rectangular",(4*$A$5^2*BK28^3)-(3*$A$5*($D$5+$E$5)*BK28^2)+(3*$D$5*$E$5*BK28)-(3*$G$5),((PI()*BK28)/12)*($D$5^2+$D$5*($D$5-2*BK28*$A$5)+($D$5-2*BK28*$A$5)^2)-$G$5)</f>
        <v>1984.0725759999991</v>
      </c>
      <c r="BL29" s="139">
        <f>IF('Working Volume Calculator'!$H$9="Square or Rectangular",(4*$A$5^2*BL28^3)-(3*$A$5*($D$5+$E$5)*BL28^2)+(3*$D$5*$E$5*BL28)-(3*$G$5),((PI()*BL28)/12)*($D$5^2+$D$5*($D$5-2*BL28*$A$5)+($D$5-2*BL28*$A$5)^2)-$G$5)</f>
        <v>1991.4319139999993</v>
      </c>
      <c r="BM29" s="139">
        <f>IF('Working Volume Calculator'!$H$9="Square or Rectangular",(4*$A$5^2*BM28^3)-(3*$A$5*($D$5+$E$5)*BM28^2)+(3*$D$5*$E$5*BM28)-(3*$G$5),((PI()*BM28)/12)*($D$5^2+$D$5*($D$5-2*BM28*$A$5)+($D$5-2*BM28*$A$5)^2)-$G$5)</f>
        <v>1998.7779679999994</v>
      </c>
      <c r="BN29" s="139">
        <f>IF('Working Volume Calculator'!$H$9="Square or Rectangular",(4*$A$5^2*BN28^3)-(3*$A$5*($D$5+$E$5)*BN28^2)+(3*$D$5*$E$5*BN28)-(3*$G$5),((PI()*BN28)/12)*($D$5^2+$D$5*($D$5-2*BN28*$A$5)+($D$5-2*BN28*$A$5)^2)-$G$5)</f>
        <v>2006.1107499999989</v>
      </c>
      <c r="BO29" s="139">
        <f>IF('Working Volume Calculator'!$H$9="Square or Rectangular",(4*$A$5^2*BO28^3)-(3*$A$5*($D$5+$E$5)*BO28^2)+(3*$D$5*$E$5*BO28)-(3*$G$5),((PI()*BO28)/12)*($D$5^2+$D$5*($D$5-2*BO28*$A$5)+($D$5-2*BO28*$A$5)^2)-$G$5)</f>
        <v>2013.4302719999991</v>
      </c>
      <c r="BP29" s="139">
        <f>IF('Working Volume Calculator'!$H$9="Square or Rectangular",(4*$A$5^2*BP28^3)-(3*$A$5*($D$5+$E$5)*BP28^2)+(3*$D$5*$E$5*BP28)-(3*$G$5),((PI()*BP28)/12)*($D$5^2+$D$5*($D$5-2*BP28*$A$5)+($D$5-2*BP28*$A$5)^2)-$G$5)</f>
        <v>2020.7365459999992</v>
      </c>
      <c r="BQ29" s="139">
        <f>IF('Working Volume Calculator'!$H$9="Square or Rectangular",(4*$A$5^2*BQ28^3)-(3*$A$5*($D$5+$E$5)*BQ28^2)+(3*$D$5*$E$5*BQ28)-(3*$G$5),((PI()*BQ28)/12)*($D$5^2+$D$5*($D$5-2*BQ28*$A$5)+($D$5-2*BQ28*$A$5)^2)-$G$5)</f>
        <v>2028.0295839999994</v>
      </c>
      <c r="BR29" s="139">
        <f>IF('Working Volume Calculator'!$H$9="Square or Rectangular",(4*$A$5^2*BR28^3)-(3*$A$5*($D$5+$E$5)*BR28^2)+(3*$D$5*$E$5*BR28)-(3*$G$5),((PI()*BR28)/12)*($D$5^2+$D$5*($D$5-2*BR28*$A$5)+($D$5-2*BR28*$A$5)^2)-$G$5)</f>
        <v>2035.3093979999994</v>
      </c>
      <c r="BS29" s="139">
        <f>IF('Working Volume Calculator'!$H$9="Square or Rectangular",(4*$A$5^2*BS28^3)-(3*$A$5*($D$5+$E$5)*BS28^2)+(3*$D$5*$E$5*BS28)-(3*$G$5),((PI()*BS28)/12)*($D$5^2+$D$5*($D$5-2*BS28*$A$5)+($D$5-2*BS28*$A$5)^2)-$G$5)</f>
        <v>2042.5759999999991</v>
      </c>
      <c r="BT29" s="139">
        <f>IF('Working Volume Calculator'!$H$9="Square or Rectangular",(4*$A$5^2*BT28^3)-(3*$A$5*($D$5+$E$5)*BT28^2)+(3*$D$5*$E$5*BT28)-(3*$G$5),((PI()*BT28)/12)*($D$5^2+$D$5*($D$5-2*BT28*$A$5)+($D$5-2*BT28*$A$5)^2)-$G$5)</f>
        <v>2049.8294019999989</v>
      </c>
      <c r="BU29" s="139">
        <f>IF('Working Volume Calculator'!$H$9="Square or Rectangular",(4*$A$5^2*BU28^3)-(3*$A$5*($D$5+$E$5)*BU28^2)+(3*$D$5*$E$5*BU28)-(3*$G$5),((PI()*BU28)/12)*($D$5^2+$D$5*($D$5-2*BU28*$A$5)+($D$5-2*BU28*$A$5)^2)-$G$5)</f>
        <v>2057.0696159999993</v>
      </c>
      <c r="BV29" s="139">
        <f>IF('Working Volume Calculator'!$H$9="Square or Rectangular",(4*$A$5^2*BV28^3)-(3*$A$5*($D$5+$E$5)*BV28^2)+(3*$D$5*$E$5*BV28)-(3*$G$5),((PI()*BV28)/12)*($D$5^2+$D$5*($D$5-2*BV28*$A$5)+($D$5-2*BV28*$A$5)^2)-$G$5)</f>
        <v>2064.2966539999989</v>
      </c>
      <c r="BW29" s="139">
        <f>IF('Working Volume Calculator'!$H$9="Square or Rectangular",(4*$A$5^2*BW28^3)-(3*$A$5*($D$5+$E$5)*BW28^2)+(3*$D$5*$E$5*BW28)-(3*$G$5),((PI()*BW28)/12)*($D$5^2+$D$5*($D$5-2*BW28*$A$5)+($D$5-2*BW28*$A$5)^2)-$G$5)</f>
        <v>2071.5105279999993</v>
      </c>
      <c r="BX29" s="139">
        <f>IF('Working Volume Calculator'!$H$9="Square or Rectangular",(4*$A$5^2*BX28^3)-(3*$A$5*($D$5+$E$5)*BX28^2)+(3*$D$5*$E$5*BX28)-(3*$G$5),((PI()*BX28)/12)*($D$5^2+$D$5*($D$5-2*BX28*$A$5)+($D$5-2*BX28*$A$5)^2)-$G$5)</f>
        <v>2078.7112499999994</v>
      </c>
      <c r="BY29" s="139">
        <f>IF('Working Volume Calculator'!$H$9="Square or Rectangular",(4*$A$5^2*BY28^3)-(3*$A$5*($D$5+$E$5)*BY28^2)+(3*$D$5*$E$5*BY28)-(3*$G$5),((PI()*BY28)/12)*($D$5^2+$D$5*($D$5-2*BY28*$A$5)+($D$5-2*BY28*$A$5)^2)-$G$5)</f>
        <v>2085.8988319999989</v>
      </c>
      <c r="BZ29" s="139">
        <f>IF('Working Volume Calculator'!$H$9="Square or Rectangular",(4*$A$5^2*BZ28^3)-(3*$A$5*($D$5+$E$5)*BZ28^2)+(3*$D$5*$E$5*BZ28)-(3*$G$5),((PI()*BZ28)/12)*($D$5^2+$D$5*($D$5-2*BZ28*$A$5)+($D$5-2*BZ28*$A$5)^2)-$G$5)</f>
        <v>2093.0732859999989</v>
      </c>
      <c r="CA29" s="139">
        <f>IF('Working Volume Calculator'!$H$9="Square or Rectangular",(4*$A$5^2*CA28^3)-(3*$A$5*($D$5+$E$5)*CA28^2)+(3*$D$5*$E$5*CA28)-(3*$G$5),((PI()*CA28)/12)*($D$5^2+$D$5*($D$5-2*CA28*$A$5)+($D$5-2*CA28*$A$5)^2)-$G$5)</f>
        <v>2100.2346239999988</v>
      </c>
      <c r="CB29" s="139">
        <f>IF('Working Volume Calculator'!$H$9="Square or Rectangular",(4*$A$5^2*CB28^3)-(3*$A$5*($D$5+$E$5)*CB28^2)+(3*$D$5*$E$5*CB28)-(3*$G$5),((PI()*CB28)/12)*($D$5^2+$D$5*($D$5-2*CB28*$A$5)+($D$5-2*CB28*$A$5)^2)-$G$5)</f>
        <v>2107.382857999999</v>
      </c>
      <c r="CC29" s="139">
        <f>IF('Working Volume Calculator'!$H$9="Square or Rectangular",(4*$A$5^2*CC28^3)-(3*$A$5*($D$5+$E$5)*CC28^2)+(3*$D$5*$E$5*CC28)-(3*$G$5),((PI()*CC28)/12)*($D$5^2+$D$5*($D$5-2*CC28*$A$5)+($D$5-2*CC28*$A$5)^2)-$G$5)</f>
        <v>2114.5179999999991</v>
      </c>
      <c r="CD29" s="139">
        <f>IF('Working Volume Calculator'!$H$9="Square or Rectangular",(4*$A$5^2*CD28^3)-(3*$A$5*($D$5+$E$5)*CD28^2)+(3*$D$5*$E$5*CD28)-(3*$G$5),((PI()*CD28)/12)*($D$5^2+$D$5*($D$5-2*CD28*$A$5)+($D$5-2*CD28*$A$5)^2)-$G$5)</f>
        <v>2121.6400619999995</v>
      </c>
      <c r="CE29" s="139">
        <f>IF('Working Volume Calculator'!$H$9="Square or Rectangular",(4*$A$5^2*CE28^3)-(3*$A$5*($D$5+$E$5)*CE28^2)+(3*$D$5*$E$5*CE28)-(3*$G$5),((PI()*CE28)/12)*($D$5^2+$D$5*($D$5-2*CE28*$A$5)+($D$5-2*CE28*$A$5)^2)-$G$5)</f>
        <v>2128.7490559999987</v>
      </c>
      <c r="CF29" s="139">
        <f>IF('Working Volume Calculator'!$H$9="Square or Rectangular",(4*$A$5^2*CF28^3)-(3*$A$5*($D$5+$E$5)*CF28^2)+(3*$D$5*$E$5*CF28)-(3*$G$5),((PI()*CF28)/12)*($D$5^2+$D$5*($D$5-2*CF28*$A$5)+($D$5-2*CF28*$A$5)^2)-$G$5)</f>
        <v>2135.8449939999991</v>
      </c>
      <c r="CG29" s="139">
        <f>IF('Working Volume Calculator'!$H$9="Square or Rectangular",(4*$A$5^2*CG28^3)-(3*$A$5*($D$5+$E$5)*CG28^2)+(3*$D$5*$E$5*CG28)-(3*$G$5),((PI()*CG28)/12)*($D$5^2+$D$5*($D$5-2*CG28*$A$5)+($D$5-2*CG28*$A$5)^2)-$G$5)</f>
        <v>2142.9278879999988</v>
      </c>
      <c r="CH29" s="139">
        <f>IF('Working Volume Calculator'!$H$9="Square or Rectangular",(4*$A$5^2*CH28^3)-(3*$A$5*($D$5+$E$5)*CH28^2)+(3*$D$5*$E$5*CH28)-(3*$G$5),((PI()*CH28)/12)*($D$5^2+$D$5*($D$5-2*CH28*$A$5)+($D$5-2*CH28*$A$5)^2)-$G$5)</f>
        <v>2149.9977499999991</v>
      </c>
      <c r="CI29" s="139">
        <f>IF('Working Volume Calculator'!$H$9="Square or Rectangular",(4*$A$5^2*CI28^3)-(3*$A$5*($D$5+$E$5)*CI28^2)+(3*$D$5*$E$5*CI28)-(3*$G$5),((PI()*CI28)/12)*($D$5^2+$D$5*($D$5-2*CI28*$A$5)+($D$5-2*CI28*$A$5)^2)-$G$5)</f>
        <v>2157.054591999999</v>
      </c>
      <c r="CJ29" s="139">
        <f>IF('Working Volume Calculator'!$H$9="Square or Rectangular",(4*$A$5^2*CJ28^3)-(3*$A$5*($D$5+$E$5)*CJ28^2)+(3*$D$5*$E$5*CJ28)-(3*$G$5),((PI()*CJ28)/12)*($D$5^2+$D$5*($D$5-2*CJ28*$A$5)+($D$5-2*CJ28*$A$5)^2)-$G$5)</f>
        <v>2164.0984259999991</v>
      </c>
      <c r="CK29" s="139">
        <f>IF('Working Volume Calculator'!$H$9="Square or Rectangular",(4*$A$5^2*CK28^3)-(3*$A$5*($D$5+$E$5)*CK28^2)+(3*$D$5*$E$5*CK28)-(3*$G$5),((PI()*CK28)/12)*($D$5^2+$D$5*($D$5-2*CK28*$A$5)+($D$5-2*CK28*$A$5)^2)-$G$5)</f>
        <v>2171.1292640000133</v>
      </c>
      <c r="CL29" s="139">
        <f>IF('Working Volume Calculator'!$H$9="Square or Rectangular",(4*$A$5^2*CL28^3)-(3*$A$5*($D$5+$E$5)*CL28^2)+(3*$D$5*$E$5*CL28)-(3*$G$5),((PI()*CL28)/12)*($D$5^2+$D$5*($D$5-2*CL28*$A$5)+($D$5-2*CL28*$A$5)^2)-$G$5)</f>
        <v>2178.1471179999994</v>
      </c>
      <c r="CM29" s="139">
        <f>IF('Working Volume Calculator'!$H$9="Square or Rectangular",(4*$A$5^2*CM28^3)-(3*$A$5*($D$5+$E$5)*CM28^2)+(3*$D$5*$E$5*CM28)-(3*$G$5),((PI()*CM28)/12)*($D$5^2+$D$5*($D$5-2*CM28*$A$5)+($D$5-2*CM28*$A$5)^2)-$G$5)</f>
        <v>2185.1520000000128</v>
      </c>
      <c r="CN29" s="139">
        <f>IF('Working Volume Calculator'!$H$9="Square or Rectangular",(4*$A$5^2*CN28^3)-(3*$A$5*($D$5+$E$5)*CN28^2)+(3*$D$5*$E$5*CN28)-(3*$G$5),((PI()*CN28)/12)*($D$5^2+$D$5*($D$5-2*CN28*$A$5)+($D$5-2*CN28*$A$5)^2)-$G$5)</f>
        <v>2192.1439219999993</v>
      </c>
      <c r="CO29" s="139">
        <f>IF('Working Volume Calculator'!$H$9="Square or Rectangular",(4*$A$5^2*CO28^3)-(3*$A$5*($D$5+$E$5)*CO28^2)+(3*$D$5*$E$5*CO28)-(3*$G$5),((PI()*CO28)/12)*($D$5^2+$D$5*($D$5-2*CO28*$A$5)+($D$5-2*CO28*$A$5)^2)-$G$5)</f>
        <v>2199.1228960000126</v>
      </c>
      <c r="CP29" s="139">
        <f>IF('Working Volume Calculator'!$H$9="Square or Rectangular",(4*$A$5^2*CP28^3)-(3*$A$5*($D$5+$E$5)*CP28^2)+(3*$D$5*$E$5*CP28)-(3*$G$5),((PI()*CP28)/12)*($D$5^2+$D$5*($D$5-2*CP28*$A$5)+($D$5-2*CP28*$A$5)^2)-$G$5)</f>
        <v>2206.088933999999</v>
      </c>
      <c r="CQ29" s="139">
        <f>IF('Working Volume Calculator'!$H$9="Square or Rectangular",(4*$A$5^2*CQ28^3)-(3*$A$5*($D$5+$E$5)*CQ28^2)+(3*$D$5*$E$5*CQ28)-(3*$G$5),((PI()*CQ28)/12)*($D$5^2+$D$5*($D$5-2*CQ28*$A$5)+($D$5-2*CQ28*$A$5)^2)-$G$5)</f>
        <v>2213.042048000013</v>
      </c>
      <c r="CR29" s="139">
        <f>IF('Working Volume Calculator'!$H$9="Square or Rectangular",(4*$A$5^2*CR28^3)-(3*$A$5*($D$5+$E$5)*CR28^2)+(3*$D$5*$E$5*CR28)-(3*$G$5),((PI()*CR28)/12)*($D$5^2+$D$5*($D$5-2*CR28*$A$5)+($D$5-2*CR28*$A$5)^2)-$G$5)</f>
        <v>2219.9822499999996</v>
      </c>
      <c r="CS29" s="139">
        <f>IF('Working Volume Calculator'!$H$9="Square or Rectangular",(4*$A$5^2*CS28^3)-(3*$A$5*($D$5+$E$5)*CS28^2)+(3*$D$5*$E$5*CS28)-(3*$G$5),((PI()*CS28)/12)*($D$5^2+$D$5*($D$5-2*CS28*$A$5)+($D$5-2*CS28*$A$5)^2)-$G$5)</f>
        <v>2226.9095520000128</v>
      </c>
      <c r="CT29" s="139">
        <f>IF('Working Volume Calculator'!$H$9="Square or Rectangular",(4*$A$5^2*CT28^3)-(3*$A$5*($D$5+$E$5)*CT28^2)+(3*$D$5*$E$5*CT28)-(3*$G$5),((PI()*CT28)/12)*($D$5^2+$D$5*($D$5-2*CT28*$A$5)+($D$5-2*CT28*$A$5)^2)-$G$5)</f>
        <v>2233.8239660000136</v>
      </c>
      <c r="CU29" s="139">
        <f>IF('Working Volume Calculator'!$H$9="Square or Rectangular",(4*$A$5^2*CU28^3)-(3*$A$5*($D$5+$E$5)*CU28^2)+(3*$D$5*$E$5*CU28)-(3*$G$5),((PI()*CU28)/12)*($D$5^2+$D$5*($D$5-2*CU28*$A$5)+($D$5-2*CU28*$A$5)^2)-$G$5)</f>
        <v>2240.7255040000123</v>
      </c>
      <c r="CV29" s="139">
        <f>IF('Working Volume Calculator'!$H$9="Square or Rectangular",(4*$A$5^2*CV28^3)-(3*$A$5*($D$5+$E$5)*CV28^2)+(3*$D$5*$E$5*CV28)-(3*$G$5),((PI()*CV28)/12)*($D$5^2+$D$5*($D$5-2*CV28*$A$5)+($D$5-2*CV28*$A$5)^2)-$G$5)</f>
        <v>2247.614178000013</v>
      </c>
      <c r="CW29" s="139">
        <f>IF('Working Volume Calculator'!$H$9="Square or Rectangular",(4*$A$5^2*CW28^3)-(3*$A$5*($D$5+$E$5)*CW28^2)+(3*$D$5*$E$5*CW28)-(3*$G$5),((PI()*CW28)/12)*($D$5^2+$D$5*($D$5-2*CW28*$A$5)+($D$5-2*CW28*$A$5)^2)-$G$5)</f>
        <v>2254.490000000013</v>
      </c>
      <c r="CX29" s="139">
        <f>IF('Working Volume Calculator'!$H$9="Square or Rectangular",(4*$A$5^2*CX28^3)-(3*$A$5*($D$5+$E$5)*CX28^2)+(3*$D$5*$E$5*CX28)-(3*$G$5),((PI()*CX28)/12)*($D$5^2+$D$5*($D$5-2*CX28*$A$5)+($D$5-2*CX28*$A$5)^2)-$G$5)</f>
        <v>2261.3529820000126</v>
      </c>
      <c r="CY29" s="139">
        <f>IF('Working Volume Calculator'!$H$9="Square or Rectangular",(4*$A$5^2*CY28^3)-(3*$A$5*($D$5+$E$5)*CY28^2)+(3*$D$5*$E$5*CY28)-(3*$G$5),((PI()*CY28)/12)*($D$5^2+$D$5*($D$5-2*CY28*$A$5)+($D$5-2*CY28*$A$5)^2)-$G$5)</f>
        <v>2268.2031360000128</v>
      </c>
      <c r="CZ29" s="139">
        <f>IF('Working Volume Calculator'!$H$9="Square or Rectangular",(4*$A$5^2*CZ28^3)-(3*$A$5*($D$5+$E$5)*CZ28^2)+(3*$D$5*$E$5*CZ28)-(3*$G$5),((PI()*CZ28)/12)*($D$5^2+$D$5*($D$5-2*CZ28*$A$5)+($D$5-2*CZ28*$A$5)^2)-$G$5)</f>
        <v>2275.0404740000122</v>
      </c>
      <c r="DA29" s="139">
        <f>IF('Working Volume Calculator'!$H$9="Square or Rectangular",(4*$A$5^2*DA28^3)-(3*$A$5*($D$5+$E$5)*DA28^2)+(3*$D$5*$E$5*DA28)-(3*$G$5),((PI()*DA28)/12)*($D$5^2+$D$5*($D$5-2*DA28*$A$5)+($D$5-2*DA28*$A$5)^2)-$G$5)</f>
        <v>2281.8650080000134</v>
      </c>
      <c r="DB29" s="139">
        <f>IF('Working Volume Calculator'!$H$9="Square or Rectangular",(4*$A$5^2*DB28^3)-(3*$A$5*($D$5+$E$5)*DB28^2)+(3*$D$5*$E$5*DB28)-(3*$G$5),((PI()*DB28)/12)*($D$5^2+$D$5*($D$5-2*DB28*$A$5)+($D$5-2*DB28*$A$5)^2)-$G$5)</f>
        <v>2288.6767500000119</v>
      </c>
      <c r="DC29" s="139">
        <f>IF('Working Volume Calculator'!$H$9="Square or Rectangular",(4*$A$5^2*DC28^3)-(3*$A$5*($D$5+$E$5)*DC28^2)+(3*$D$5*$E$5*DC28)-(3*$G$5),((PI()*DC28)/12)*($D$5^2+$D$5*($D$5-2*DC28*$A$5)+($D$5-2*DC28*$A$5)^2)-$G$5)</f>
        <v>2295.4757120000127</v>
      </c>
      <c r="DD29" s="139">
        <f>IF('Working Volume Calculator'!$H$9="Square or Rectangular",(4*$A$5^2*DD28^3)-(3*$A$5*($D$5+$E$5)*DD28^2)+(3*$D$5*$E$5*DD28)-(3*$G$5),((PI()*DD28)/12)*($D$5^2+$D$5*($D$5-2*DD28*$A$5)+($D$5-2*DD28*$A$5)^2)-$G$5)</f>
        <v>2302.2619060000125</v>
      </c>
      <c r="DE29" s="139">
        <f>IF('Working Volume Calculator'!$H$9="Square or Rectangular",(4*$A$5^2*DE28^3)-(3*$A$5*($D$5+$E$5)*DE28^2)+(3*$D$5*$E$5*DE28)-(3*$G$5),((PI()*DE28)/12)*($D$5^2+$D$5*($D$5-2*DE28*$A$5)+($D$5-2*DE28*$A$5)^2)-$G$5)</f>
        <v>2309.0353440000126</v>
      </c>
      <c r="DF29" s="139">
        <f>IF('Working Volume Calculator'!$H$9="Square or Rectangular",(4*$A$5^2*DF28^3)-(3*$A$5*($D$5+$E$5)*DF28^2)+(3*$D$5*$E$5*DF28)-(3*$G$5),((PI()*DF28)/12)*($D$5^2+$D$5*($D$5-2*DF28*$A$5)+($D$5-2*DF28*$A$5)^2)-$G$5)</f>
        <v>2315.7960380000122</v>
      </c>
      <c r="DG29" s="139">
        <f>IF('Working Volume Calculator'!$H$9="Square or Rectangular",(4*$A$5^2*DG28^3)-(3*$A$5*($D$5+$E$5)*DG28^2)+(3*$D$5*$E$5*DG28)-(3*$G$5),((PI()*DG28)/12)*($D$5^2+$D$5*($D$5-2*DG28*$A$5)+($D$5-2*DG28*$A$5)^2)-$G$5)</f>
        <v>2322.5440000000131</v>
      </c>
      <c r="DH29" s="139">
        <f>IF('Working Volume Calculator'!$H$9="Square or Rectangular",(4*$A$5^2*DH28^3)-(3*$A$5*($D$5+$E$5)*DH28^2)+(3*$D$5*$E$5*DH28)-(3*$G$5),((PI()*DH28)/12)*($D$5^2+$D$5*($D$5-2*DH28*$A$5)+($D$5-2*DH28*$A$5)^2)-$G$5)</f>
        <v>2329.2792420000123</v>
      </c>
      <c r="DI29" s="139">
        <f>IF('Working Volume Calculator'!$H$9="Square or Rectangular",(4*$A$5^2*DI28^3)-(3*$A$5*($D$5+$E$5)*DI28^2)+(3*$D$5*$E$5*DI28)-(3*$G$5),((PI()*DI28)/12)*($D$5^2+$D$5*($D$5-2*DI28*$A$5)+($D$5-2*DI28*$A$5)^2)-$G$5)</f>
        <v>2336.0017760000128</v>
      </c>
      <c r="DJ29" s="139">
        <f>IF('Working Volume Calculator'!$H$9="Square or Rectangular",(4*$A$5^2*DJ28^3)-(3*$A$5*($D$5+$E$5)*DJ28^2)+(3*$D$5*$E$5*DJ28)-(3*$G$5),((PI()*DJ28)/12)*($D$5^2+$D$5*($D$5-2*DJ28*$A$5)+($D$5-2*DJ28*$A$5)^2)-$G$5)</f>
        <v>2342.7116140000126</v>
      </c>
      <c r="DK29" s="139">
        <f>IF('Working Volume Calculator'!$H$9="Square or Rectangular",(4*$A$5^2*DK28^3)-(3*$A$5*($D$5+$E$5)*DK28^2)+(3*$D$5*$E$5*DK28)-(3*$G$5),((PI()*DK28)/12)*($D$5^2+$D$5*($D$5-2*DK28*$A$5)+($D$5-2*DK28*$A$5)^2)-$G$5)</f>
        <v>2349.4087680000125</v>
      </c>
      <c r="DL29" s="139">
        <f>IF('Working Volume Calculator'!$H$9="Square or Rectangular",(4*$A$5^2*DL28^3)-(3*$A$5*($D$5+$E$5)*DL28^2)+(3*$D$5*$E$5*DL28)-(3*$G$5),((PI()*DL28)/12)*($D$5^2+$D$5*($D$5-2*DL28*$A$5)+($D$5-2*DL28*$A$5)^2)-$G$5)</f>
        <v>2356.0932500000122</v>
      </c>
      <c r="DM29" s="139">
        <f>IF('Working Volume Calculator'!$H$9="Square or Rectangular",(4*$A$5^2*DM28^3)-(3*$A$5*($D$5+$E$5)*DM28^2)+(3*$D$5*$E$5*DM28)-(3*$G$5),((PI()*DM28)/12)*($D$5^2+$D$5*($D$5-2*DM28*$A$5)+($D$5-2*DM28*$A$5)^2)-$G$5)</f>
        <v>2362.7650720000129</v>
      </c>
      <c r="DN29" s="139">
        <f>IF('Working Volume Calculator'!$H$9="Square or Rectangular",(4*$A$5^2*DN28^3)-(3*$A$5*($D$5+$E$5)*DN28^2)+(3*$D$5*$E$5*DN28)-(3*$G$5),((PI()*DN28)/12)*($D$5^2+$D$5*($D$5-2*DN28*$A$5)+($D$5-2*DN28*$A$5)^2)-$G$5)</f>
        <v>2369.4242460000123</v>
      </c>
      <c r="DO29" s="139">
        <f>IF('Working Volume Calculator'!$H$9="Square or Rectangular",(4*$A$5^2*DO28^3)-(3*$A$5*($D$5+$E$5)*DO28^2)+(3*$D$5*$E$5*DO28)-(3*$G$5),((PI()*DO28)/12)*($D$5^2+$D$5*($D$5-2*DO28*$A$5)+($D$5-2*DO28*$A$5)^2)-$G$5)</f>
        <v>2376.0707840000123</v>
      </c>
      <c r="DP29" s="139">
        <f>IF('Working Volume Calculator'!$H$9="Square or Rectangular",(4*$A$5^2*DP28^3)-(3*$A$5*($D$5+$E$5)*DP28^2)+(3*$D$5*$E$5*DP28)-(3*$G$5),((PI()*DP28)/12)*($D$5^2+$D$5*($D$5-2*DP28*$A$5)+($D$5-2*DP28*$A$5)^2)-$G$5)</f>
        <v>2382.7046980000123</v>
      </c>
      <c r="DQ29" s="139">
        <f>IF('Working Volume Calculator'!$H$9="Square or Rectangular",(4*$A$5^2*DQ28^3)-(3*$A$5*($D$5+$E$5)*DQ28^2)+(3*$D$5*$E$5*DQ28)-(3*$G$5),((PI()*DQ28)/12)*($D$5^2+$D$5*($D$5-2*DQ28*$A$5)+($D$5-2*DQ28*$A$5)^2)-$G$5)</f>
        <v>2389.3260000000123</v>
      </c>
      <c r="DR29" s="139">
        <f>IF('Working Volume Calculator'!$H$9="Square or Rectangular",(4*$A$5^2*DR28^3)-(3*$A$5*($D$5+$E$5)*DR28^2)+(3*$D$5*$E$5*DR28)-(3*$G$5),((PI()*DR28)/12)*($D$5^2+$D$5*($D$5-2*DR28*$A$5)+($D$5-2*DR28*$A$5)^2)-$G$5)</f>
        <v>2395.9347020000123</v>
      </c>
      <c r="DS29" s="139">
        <f>IF('Working Volume Calculator'!$H$9="Square or Rectangular",(4*$A$5^2*DS28^3)-(3*$A$5*($D$5+$E$5)*DS28^2)+(3*$D$5*$E$5*DS28)-(3*$G$5),((PI()*DS28)/12)*($D$5^2+$D$5*($D$5-2*DS28*$A$5)+($D$5-2*DS28*$A$5)^2)-$G$5)</f>
        <v>2402.5308160000131</v>
      </c>
      <c r="DT29" s="139">
        <f>IF('Working Volume Calculator'!$H$9="Square or Rectangular",(4*$A$5^2*DT28^3)-(3*$A$5*($D$5+$E$5)*DT28^2)+(3*$D$5*$E$5*DT28)-(3*$G$5),((PI()*DT28)/12)*($D$5^2+$D$5*($D$5-2*DT28*$A$5)+($D$5-2*DT28*$A$5)^2)-$G$5)</f>
        <v>2409.1143540000116</v>
      </c>
      <c r="DU29" s="139">
        <f>IF('Working Volume Calculator'!$H$9="Square or Rectangular",(4*$A$5^2*DU28^3)-(3*$A$5*($D$5+$E$5)*DU28^2)+(3*$D$5*$E$5*DU28)-(3*$G$5),((PI()*DU28)/12)*($D$5^2+$D$5*($D$5-2*DU28*$A$5)+($D$5-2*DU28*$A$5)^2)-$G$5)</f>
        <v>2415.6853280000123</v>
      </c>
      <c r="DV29" s="139">
        <f>IF('Working Volume Calculator'!$H$9="Square or Rectangular",(4*$A$5^2*DV28^3)-(3*$A$5*($D$5+$E$5)*DV28^2)+(3*$D$5*$E$5*DV28)-(3*$G$5),((PI()*DV28)/12)*($D$5^2+$D$5*($D$5-2*DV28*$A$5)+($D$5-2*DV28*$A$5)^2)-$G$5)</f>
        <v>2422.2437500000124</v>
      </c>
      <c r="DW29" s="139">
        <f>IF('Working Volume Calculator'!$H$9="Square or Rectangular",(4*$A$5^2*DW28^3)-(3*$A$5*($D$5+$E$5)*DW28^2)+(3*$D$5*$E$5*DW28)-(3*$G$5),((PI()*DW28)/12)*($D$5^2+$D$5*($D$5-2*DW28*$A$5)+($D$5-2*DW28*$A$5)^2)-$G$5)</f>
        <v>2428.7896320000123</v>
      </c>
      <c r="DX29" s="139">
        <f>IF('Working Volume Calculator'!$H$9="Square or Rectangular",(4*$A$5^2*DX28^3)-(3*$A$5*($D$5+$E$5)*DX28^2)+(3*$D$5*$E$5*DX28)-(3*$G$5),((PI()*DX28)/12)*($D$5^2+$D$5*($D$5-2*DX28*$A$5)+($D$5-2*DX28*$A$5)^2)-$G$5)</f>
        <v>2435.322986000012</v>
      </c>
      <c r="DY29" s="139">
        <f>IF('Working Volume Calculator'!$H$9="Square or Rectangular",(4*$A$5^2*DY28^3)-(3*$A$5*($D$5+$E$5)*DY28^2)+(3*$D$5*$E$5*DY28)-(3*$G$5),((PI()*DY28)/12)*($D$5^2+$D$5*($D$5-2*DY28*$A$5)+($D$5-2*DY28*$A$5)^2)-$G$5)</f>
        <v>2441.8438240000119</v>
      </c>
      <c r="DZ29" s="139">
        <f>IF('Working Volume Calculator'!$H$9="Square or Rectangular",(4*$A$5^2*DZ28^3)-(3*$A$5*($D$5+$E$5)*DZ28^2)+(3*$D$5*$E$5*DZ28)-(3*$G$5),((PI()*DZ28)/12)*($D$5^2+$D$5*($D$5-2*DZ28*$A$5)+($D$5-2*DZ28*$A$5)^2)-$G$5)</f>
        <v>2448.3521580000115</v>
      </c>
      <c r="EA29" s="139">
        <f>IF('Working Volume Calculator'!$H$9="Square or Rectangular",(4*$A$5^2*EA28^3)-(3*$A$5*($D$5+$E$5)*EA28^2)+(3*$D$5*$E$5*EA28)-(3*$G$5),((PI()*EA28)/12)*($D$5^2+$D$5*($D$5-2*EA28*$A$5)+($D$5-2*EA28*$A$5)^2)-$G$5)</f>
        <v>2454.8480000000118</v>
      </c>
      <c r="EB29" s="139">
        <f>IF('Working Volume Calculator'!$H$9="Square or Rectangular",(4*$A$5^2*EB28^3)-(3*$A$5*($D$5+$E$5)*EB28^2)+(3*$D$5*$E$5*EB28)-(3*$G$5),((PI()*EB28)/12)*($D$5^2+$D$5*($D$5-2*EB28*$A$5)+($D$5-2*EB28*$A$5)^2)-$G$5)</f>
        <v>2461.3313620000122</v>
      </c>
      <c r="EC29" s="139">
        <f>IF('Working Volume Calculator'!$H$9="Square or Rectangular",(4*$A$5^2*EC28^3)-(3*$A$5*($D$5+$E$5)*EC28^2)+(3*$D$5*$E$5*EC28)-(3*$G$5),((PI()*EC28)/12)*($D$5^2+$D$5*($D$5-2*EC28*$A$5)+($D$5-2*EC28*$A$5)^2)-$G$5)</f>
        <v>2467.8022560000122</v>
      </c>
      <c r="ED29" s="139">
        <f>IF('Working Volume Calculator'!$H$9="Square or Rectangular",(4*$A$5^2*ED28^3)-(3*$A$5*($D$5+$E$5)*ED28^2)+(3*$D$5*$E$5*ED28)-(3*$G$5),((PI()*ED28)/12)*($D$5^2+$D$5*($D$5-2*ED28*$A$5)+($D$5-2*ED28*$A$5)^2)-$G$5)</f>
        <v>2474.2606940000119</v>
      </c>
      <c r="EE29" s="139">
        <f>IF('Working Volume Calculator'!$H$9="Square or Rectangular",(4*$A$5^2*EE28^3)-(3*$A$5*($D$5+$E$5)*EE28^2)+(3*$D$5*$E$5*EE28)-(3*$G$5),((PI()*EE28)/12)*($D$5^2+$D$5*($D$5-2*EE28*$A$5)+($D$5-2*EE28*$A$5)^2)-$G$5)</f>
        <v>2480.706688000012</v>
      </c>
      <c r="EF29" s="139">
        <f>IF('Working Volume Calculator'!$H$9="Square or Rectangular",(4*$A$5^2*EF28^3)-(3*$A$5*($D$5+$E$5)*EF28^2)+(3*$D$5*$E$5*EF28)-(3*$G$5),((PI()*EF28)/12)*($D$5^2+$D$5*($D$5-2*EF28*$A$5)+($D$5-2*EF28*$A$5)^2)-$G$5)</f>
        <v>2487.1402500000113</v>
      </c>
      <c r="EG29" s="139">
        <f>IF('Working Volume Calculator'!$H$9="Square or Rectangular",(4*$A$5^2*EG28^3)-(3*$A$5*($D$5+$E$5)*EG28^2)+(3*$D$5*$E$5*EG28)-(3*$G$5),((PI()*EG28)/12)*($D$5^2+$D$5*($D$5-2*EG28*$A$5)+($D$5-2*EG28*$A$5)^2)-$G$5)</f>
        <v>2493.5613920000114</v>
      </c>
      <c r="EH29" s="139">
        <f>IF('Working Volume Calculator'!$H$9="Square or Rectangular",(4*$A$5^2*EH28^3)-(3*$A$5*($D$5+$E$5)*EH28^2)+(3*$D$5*$E$5*EH28)-(3*$G$5),((PI()*EH28)/12)*($D$5^2+$D$5*($D$5-2*EH28*$A$5)+($D$5-2*EH28*$A$5)^2)-$G$5)</f>
        <v>2499.970126000012</v>
      </c>
      <c r="EI29" s="139">
        <f>IF('Working Volume Calculator'!$H$9="Square or Rectangular",(4*$A$5^2*EI28^3)-(3*$A$5*($D$5+$E$5)*EI28^2)+(3*$D$5*$E$5*EI28)-(3*$G$5),((PI()*EI28)/12)*($D$5^2+$D$5*($D$5-2*EI28*$A$5)+($D$5-2*EI28*$A$5)^2)-$G$5)</f>
        <v>2506.366464000012</v>
      </c>
      <c r="EJ29" s="139">
        <f>IF('Working Volume Calculator'!$H$9="Square or Rectangular",(4*$A$5^2*EJ28^3)-(3*$A$5*($D$5+$E$5)*EJ28^2)+(3*$D$5*$E$5*EJ28)-(3*$G$5),((PI()*EJ28)/12)*($D$5^2+$D$5*($D$5-2*EJ28*$A$5)+($D$5-2*EJ28*$A$5)^2)-$G$5)</f>
        <v>2512.7504180000119</v>
      </c>
      <c r="EK29" s="139">
        <f>IF('Working Volume Calculator'!$H$9="Square or Rectangular",(4*$A$5^2*EK28^3)-(3*$A$5*($D$5+$E$5)*EK28^2)+(3*$D$5*$E$5*EK28)-(3*$G$5),((PI()*EK28)/12)*($D$5^2+$D$5*($D$5-2*EK28*$A$5)+($D$5-2*EK28*$A$5)^2)-$G$5)</f>
        <v>2519.1220000000117</v>
      </c>
      <c r="EL29" s="139">
        <f>IF('Working Volume Calculator'!$H$9="Square or Rectangular",(4*$A$5^2*EL28^3)-(3*$A$5*($D$5+$E$5)*EL28^2)+(3*$D$5*$E$5*EL28)-(3*$G$5),((PI()*EL28)/12)*($D$5^2+$D$5*($D$5-2*EL28*$A$5)+($D$5-2*EL28*$A$5)^2)-$G$5)</f>
        <v>2525.4812220000113</v>
      </c>
      <c r="EM29" s="139">
        <f>IF('Working Volume Calculator'!$H$9="Square or Rectangular",(4*$A$5^2*EM28^3)-(3*$A$5*($D$5+$E$5)*EM28^2)+(3*$D$5*$E$5*EM28)-(3*$G$5),((PI()*EM28)/12)*($D$5^2+$D$5*($D$5-2*EM28*$A$5)+($D$5-2*EM28*$A$5)^2)-$G$5)</f>
        <v>2531.8280960000111</v>
      </c>
      <c r="EN29" s="139">
        <f>IF('Working Volume Calculator'!$H$9="Square or Rectangular",(4*$A$5^2*EN28^3)-(3*$A$5*($D$5+$E$5)*EN28^2)+(3*$D$5*$E$5*EN28)-(3*$G$5),((PI()*EN28)/12)*($D$5^2+$D$5*($D$5-2*EN28*$A$5)+($D$5-2*EN28*$A$5)^2)-$G$5)</f>
        <v>2538.1626340000121</v>
      </c>
      <c r="EO29" s="139">
        <f>IF('Working Volume Calculator'!$H$9="Square or Rectangular",(4*$A$5^2*EO28^3)-(3*$A$5*($D$5+$E$5)*EO28^2)+(3*$D$5*$E$5*EO28)-(3*$G$5),((PI()*EO28)/12)*($D$5^2+$D$5*($D$5-2*EO28*$A$5)+($D$5-2*EO28*$A$5)^2)-$G$5)</f>
        <v>2544.4848480000119</v>
      </c>
      <c r="EP29" s="139">
        <f>IF('Working Volume Calculator'!$H$9="Square or Rectangular",(4*$A$5^2*EP28^3)-(3*$A$5*($D$5+$E$5)*EP28^2)+(3*$D$5*$E$5*EP28)-(3*$G$5),((PI()*EP28)/12)*($D$5^2+$D$5*($D$5-2*EP28*$A$5)+($D$5-2*EP28*$A$5)^2)-$G$5)</f>
        <v>2550.7947500000118</v>
      </c>
      <c r="EQ29" s="139">
        <f>IF('Working Volume Calculator'!$H$9="Square or Rectangular",(4*$A$5^2*EQ28^3)-(3*$A$5*($D$5+$E$5)*EQ28^2)+(3*$D$5*$E$5*EQ28)-(3*$G$5),((PI()*EQ28)/12)*($D$5^2+$D$5*($D$5-2*EQ28*$A$5)+($D$5-2*EQ28*$A$5)^2)-$G$5)</f>
        <v>2557.0923520000115</v>
      </c>
      <c r="ER29" s="139">
        <f>IF('Working Volume Calculator'!$H$9="Square or Rectangular",(4*$A$5^2*ER28^3)-(3*$A$5*($D$5+$E$5)*ER28^2)+(3*$D$5*$E$5*ER28)-(3*$G$5),((PI()*ER28)/12)*($D$5^2+$D$5*($D$5-2*ER28*$A$5)+($D$5-2*ER28*$A$5)^2)-$G$5)</f>
        <v>2563.3776660000112</v>
      </c>
      <c r="ES29" s="139">
        <f>IF('Working Volume Calculator'!$H$9="Square or Rectangular",(4*$A$5^2*ES28^3)-(3*$A$5*($D$5+$E$5)*ES28^2)+(3*$D$5*$E$5*ES28)-(3*$G$5),((PI()*ES28)/12)*($D$5^2+$D$5*($D$5-2*ES28*$A$5)+($D$5-2*ES28*$A$5)^2)-$G$5)</f>
        <v>2569.6507040000115</v>
      </c>
      <c r="ET29" s="139">
        <f>IF('Working Volume Calculator'!$H$9="Square or Rectangular",(4*$A$5^2*ET28^3)-(3*$A$5*($D$5+$E$5)*ET28^2)+(3*$D$5*$E$5*ET28)-(3*$G$5),((PI()*ET28)/12)*($D$5^2+$D$5*($D$5-2*ET28*$A$5)+($D$5-2*ET28*$A$5)^2)-$G$5)</f>
        <v>2575.9114780000118</v>
      </c>
      <c r="EU29" s="139">
        <f>IF('Working Volume Calculator'!$H$9="Square or Rectangular",(4*$A$5^2*EU28^3)-(3*$A$5*($D$5+$E$5)*EU28^2)+(3*$D$5*$E$5*EU28)-(3*$G$5),((PI()*EU28)/12)*($D$5^2+$D$5*($D$5-2*EU28*$A$5)+($D$5-2*EU28*$A$5)^2)-$G$5)</f>
        <v>2582.1600000000117</v>
      </c>
      <c r="EV29" s="139">
        <f>IF('Working Volume Calculator'!$H$9="Square or Rectangular",(4*$A$5^2*EV28^3)-(3*$A$5*($D$5+$E$5)*EV28^2)+(3*$D$5*$E$5*EV28)-(3*$G$5),((PI()*EV28)/12)*($D$5^2+$D$5*($D$5-2*EV28*$A$5)+($D$5-2*EV28*$A$5)^2)-$G$5)</f>
        <v>2588.3962820000115</v>
      </c>
      <c r="EW29" s="139">
        <f>IF('Working Volume Calculator'!$H$9="Square or Rectangular",(4*$A$5^2*EW28^3)-(3*$A$5*($D$5+$E$5)*EW28^2)+(3*$D$5*$E$5*EW28)-(3*$G$5),((PI()*EW28)/12)*($D$5^2+$D$5*($D$5-2*EW28*$A$5)+($D$5-2*EW28*$A$5)^2)-$G$5)</f>
        <v>2594.6203360000118</v>
      </c>
      <c r="EX29" s="139">
        <f>IF('Working Volume Calculator'!$H$9="Square or Rectangular",(4*$A$5^2*EX28^3)-(3*$A$5*($D$5+$E$5)*EX28^2)+(3*$D$5*$E$5*EX28)-(3*$G$5),((PI()*EX28)/12)*($D$5^2+$D$5*($D$5-2*EX28*$A$5)+($D$5-2*EX28*$A$5)^2)-$G$5)</f>
        <v>2600.8321740000115</v>
      </c>
      <c r="EY29" s="139">
        <f>IF('Working Volume Calculator'!$H$9="Square or Rectangular",(4*$A$5^2*EY28^3)-(3*$A$5*($D$5+$E$5)*EY28^2)+(3*$D$5*$E$5*EY28)-(3*$G$5),((PI()*EY28)/12)*($D$5^2+$D$5*($D$5-2*EY28*$A$5)+($D$5-2*EY28*$A$5)^2)-$G$5)</f>
        <v>2607.0318080000116</v>
      </c>
      <c r="EZ29" s="139">
        <f>IF('Working Volume Calculator'!$H$9="Square or Rectangular",(4*$A$5^2*EZ28^3)-(3*$A$5*($D$5+$E$5)*EZ28^2)+(3*$D$5*$E$5*EZ28)-(3*$G$5),((PI()*EZ28)/12)*($D$5^2+$D$5*($D$5-2*EZ28*$A$5)+($D$5-2*EZ28*$A$5)^2)-$G$5)</f>
        <v>2613.2192500000119</v>
      </c>
      <c r="FA29" s="139">
        <f>IF('Working Volume Calculator'!$H$9="Square or Rectangular",(4*$A$5^2*FA28^3)-(3*$A$5*($D$5+$E$5)*FA28^2)+(3*$D$5*$E$5*FA28)-(3*$G$5),((PI()*FA28)/12)*($D$5^2+$D$5*($D$5-2*FA28*$A$5)+($D$5-2*FA28*$A$5)^2)-$G$5)</f>
        <v>2619.3945120000117</v>
      </c>
      <c r="FB29" s="139">
        <f>IF('Working Volume Calculator'!$H$9="Square or Rectangular",(4*$A$5^2*FB28^3)-(3*$A$5*($D$5+$E$5)*FB28^2)+(3*$D$5*$E$5*FB28)-(3*$G$5),((PI()*FB28)/12)*($D$5^2+$D$5*($D$5-2*FB28*$A$5)+($D$5-2*FB28*$A$5)^2)-$G$5)</f>
        <v>2625.5576060000108</v>
      </c>
      <c r="FC29" s="139">
        <f>IF('Working Volume Calculator'!$H$9="Square or Rectangular",(4*$A$5^2*FC28^3)-(3*$A$5*($D$5+$E$5)*FC28^2)+(3*$D$5*$E$5*FC28)-(3*$G$5),((PI()*FC28)/12)*($D$5^2+$D$5*($D$5-2*FC28*$A$5)+($D$5-2*FC28*$A$5)^2)-$G$5)</f>
        <v>2631.7085440000105</v>
      </c>
      <c r="FD29" s="139">
        <f>IF('Working Volume Calculator'!$H$9="Square or Rectangular",(4*$A$5^2*FD28^3)-(3*$A$5*($D$5+$E$5)*FD28^2)+(3*$D$5*$E$5*FD28)-(3*$G$5),((PI()*FD28)/12)*($D$5^2+$D$5*($D$5-2*FD28*$A$5)+($D$5-2*FD28*$A$5)^2)-$G$5)</f>
        <v>2637.847338000011</v>
      </c>
      <c r="FE29" s="139">
        <f>IF('Working Volume Calculator'!$H$9="Square or Rectangular",(4*$A$5^2*FE28^3)-(3*$A$5*($D$5+$E$5)*FE28^2)+(3*$D$5*$E$5*FE28)-(3*$G$5),((PI()*FE28)/12)*($D$5^2+$D$5*($D$5-2*FE28*$A$5)+($D$5-2*FE28*$A$5)^2)-$G$5)</f>
        <v>2643.9740000000111</v>
      </c>
      <c r="FF29" s="139">
        <f>IF('Working Volume Calculator'!$H$9="Square or Rectangular",(4*$A$5^2*FF28^3)-(3*$A$5*($D$5+$E$5)*FF28^2)+(3*$D$5*$E$5*FF28)-(3*$G$5),((PI()*FF28)/12)*($D$5^2+$D$5*($D$5-2*FF28*$A$5)+($D$5-2*FF28*$A$5)^2)-$G$5)</f>
        <v>2650.0885420000109</v>
      </c>
      <c r="FG29" s="139">
        <f>IF('Working Volume Calculator'!$H$9="Square or Rectangular",(4*$A$5^2*FG28^3)-(3*$A$5*($D$5+$E$5)*FG28^2)+(3*$D$5*$E$5*FG28)-(3*$G$5),((PI()*FG28)/12)*($D$5^2+$D$5*($D$5-2*FG28*$A$5)+($D$5-2*FG28*$A$5)^2)-$G$5)</f>
        <v>2656.1909760000108</v>
      </c>
      <c r="FH29" s="139">
        <f>IF('Working Volume Calculator'!$H$9="Square or Rectangular",(4*$A$5^2*FH28^3)-(3*$A$5*($D$5+$E$5)*FH28^2)+(3*$D$5*$E$5*FH28)-(3*$G$5),((PI()*FH28)/12)*($D$5^2+$D$5*($D$5-2*FH28*$A$5)+($D$5-2*FH28*$A$5)^2)-$G$5)</f>
        <v>2662.2813140000112</v>
      </c>
      <c r="FI29" s="139">
        <f>IF('Working Volume Calculator'!$H$9="Square or Rectangular",(4*$A$5^2*FI28^3)-(3*$A$5*($D$5+$E$5)*FI28^2)+(3*$D$5*$E$5*FI28)-(3*$G$5),((PI()*FI28)/12)*($D$5^2+$D$5*($D$5-2*FI28*$A$5)+($D$5-2*FI28*$A$5)^2)-$G$5)</f>
        <v>2668.3595680000112</v>
      </c>
      <c r="FJ29" s="139">
        <f>IF('Working Volume Calculator'!$H$9="Square or Rectangular",(4*$A$5^2*FJ28^3)-(3*$A$5*($D$5+$E$5)*FJ28^2)+(3*$D$5*$E$5*FJ28)-(3*$G$5),((PI()*FJ28)/12)*($D$5^2+$D$5*($D$5-2*FJ28*$A$5)+($D$5-2*FJ28*$A$5)^2)-$G$5)</f>
        <v>2674.4257500000112</v>
      </c>
      <c r="FK29" s="139">
        <f>IF('Working Volume Calculator'!$H$9="Square or Rectangular",(4*$A$5^2*FK28^3)-(3*$A$5*($D$5+$E$5)*FK28^2)+(3*$D$5*$E$5*FK28)-(3*$G$5),((PI()*FK28)/12)*($D$5^2+$D$5*($D$5-2*FK28*$A$5)+($D$5-2*FK28*$A$5)^2)-$G$5)</f>
        <v>2680.4798720000108</v>
      </c>
      <c r="FL29" s="139">
        <f>IF('Working Volume Calculator'!$H$9="Square or Rectangular",(4*$A$5^2*FL28^3)-(3*$A$5*($D$5+$E$5)*FL28^2)+(3*$D$5*$E$5*FL28)-(3*$G$5),((PI()*FL28)/12)*($D$5^2+$D$5*($D$5-2*FL28*$A$5)+($D$5-2*FL28*$A$5)^2)-$G$5)</f>
        <v>2686.5219460000112</v>
      </c>
      <c r="FM29" s="139">
        <f>IF('Working Volume Calculator'!$H$9="Square or Rectangular",(4*$A$5^2*FM28^3)-(3*$A$5*($D$5+$E$5)*FM28^2)+(3*$D$5*$E$5*FM28)-(3*$G$5),((PI()*FM28)/12)*($D$5^2+$D$5*($D$5-2*FM28*$A$5)+($D$5-2*FM28*$A$5)^2)-$G$5)</f>
        <v>2692.5519840000115</v>
      </c>
      <c r="FN29" s="139">
        <f>IF('Working Volume Calculator'!$H$9="Square or Rectangular",(4*$A$5^2*FN28^3)-(3*$A$5*($D$5+$E$5)*FN28^2)+(3*$D$5*$E$5*FN28)-(3*$G$5),((PI()*FN28)/12)*($D$5^2+$D$5*($D$5-2*FN28*$A$5)+($D$5-2*FN28*$A$5)^2)-$G$5)</f>
        <v>2698.5699980000104</v>
      </c>
      <c r="FO29" s="139">
        <f>IF('Working Volume Calculator'!$H$9="Square or Rectangular",(4*$A$5^2*FO28^3)-(3*$A$5*($D$5+$E$5)*FO28^2)+(3*$D$5*$E$5*FO28)-(3*$G$5),((PI()*FO28)/12)*($D$5^2+$D$5*($D$5-2*FO28*$A$5)+($D$5-2*FO28*$A$5)^2)-$G$5)</f>
        <v>2704.5760000000105</v>
      </c>
      <c r="FP29" s="139">
        <f>IF('Working Volume Calculator'!$H$9="Square or Rectangular",(4*$A$5^2*FP28^3)-(3*$A$5*($D$5+$E$5)*FP28^2)+(3*$D$5*$E$5*FP28)-(3*$G$5),((PI()*FP28)/12)*($D$5^2+$D$5*($D$5-2*FP28*$A$5)+($D$5-2*FP28*$A$5)^2)-$G$5)</f>
        <v>2710.5700020000108</v>
      </c>
      <c r="FQ29" s="139">
        <f>IF('Working Volume Calculator'!$H$9="Square or Rectangular",(4*$A$5^2*FQ28^3)-(3*$A$5*($D$5+$E$5)*FQ28^2)+(3*$D$5*$E$5*FQ28)-(3*$G$5),((PI()*FQ28)/12)*($D$5^2+$D$5*($D$5-2*FQ28*$A$5)+($D$5-2*FQ28*$A$5)^2)-$G$5)</f>
        <v>2716.5520160000106</v>
      </c>
      <c r="FR29" s="139">
        <f>IF('Working Volume Calculator'!$H$9="Square or Rectangular",(4*$A$5^2*FR28^3)-(3*$A$5*($D$5+$E$5)*FR28^2)+(3*$D$5*$E$5*FR28)-(3*$G$5),((PI()*FR28)/12)*($D$5^2+$D$5*($D$5-2*FR28*$A$5)+($D$5-2*FR28*$A$5)^2)-$G$5)</f>
        <v>2722.5220540000109</v>
      </c>
      <c r="FS29" s="139">
        <f>IF('Working Volume Calculator'!$H$9="Square or Rectangular",(4*$A$5^2*FS28^3)-(3*$A$5*($D$5+$E$5)*FS28^2)+(3*$D$5*$E$5*FS28)-(3*$G$5),((PI()*FS28)/12)*($D$5^2+$D$5*($D$5-2*FS28*$A$5)+($D$5-2*FS28*$A$5)^2)-$G$5)</f>
        <v>2728.4801280000111</v>
      </c>
      <c r="FT29" s="139">
        <f>IF('Working Volume Calculator'!$H$9="Square or Rectangular",(4*$A$5^2*FT28^3)-(3*$A$5*($D$5+$E$5)*FT28^2)+(3*$D$5*$E$5*FT28)-(3*$G$5),((PI()*FT28)/12)*($D$5^2+$D$5*($D$5-2*FT28*$A$5)+($D$5-2*FT28*$A$5)^2)-$G$5)</f>
        <v>2734.4262500000109</v>
      </c>
      <c r="FU29" s="139">
        <f>IF('Working Volume Calculator'!$H$9="Square or Rectangular",(4*$A$5^2*FU28^3)-(3*$A$5*($D$5+$E$5)*FU28^2)+(3*$D$5*$E$5*FU28)-(3*$G$5),((PI()*FU28)/12)*($D$5^2+$D$5*($D$5-2*FU28*$A$5)+($D$5-2*FU28*$A$5)^2)-$G$5)</f>
        <v>2740.3604320000113</v>
      </c>
      <c r="FV29" s="139">
        <f>IF('Working Volume Calculator'!$H$9="Square or Rectangular",(4*$A$5^2*FV28^3)-(3*$A$5*($D$5+$E$5)*FV28^2)+(3*$D$5*$E$5*FV28)-(3*$G$5),((PI()*FV28)/12)*($D$5^2+$D$5*($D$5-2*FV28*$A$5)+($D$5-2*FV28*$A$5)^2)-$G$5)</f>
        <v>2746.2826860000109</v>
      </c>
      <c r="FW29" s="139">
        <f>IF('Working Volume Calculator'!$H$9="Square or Rectangular",(4*$A$5^2*FW28^3)-(3*$A$5*($D$5+$E$5)*FW28^2)+(3*$D$5*$E$5*FW28)-(3*$G$5),((PI()*FW28)/12)*($D$5^2+$D$5*($D$5-2*FW28*$A$5)+($D$5-2*FW28*$A$5)^2)-$G$5)</f>
        <v>2752.1930240000111</v>
      </c>
      <c r="FX29" s="139">
        <f>IF('Working Volume Calculator'!$H$9="Square or Rectangular",(4*$A$5^2*FX28^3)-(3*$A$5*($D$5+$E$5)*FX28^2)+(3*$D$5*$E$5*FX28)-(3*$G$5),((PI()*FX28)/12)*($D$5^2+$D$5*($D$5-2*FX28*$A$5)+($D$5-2*FX28*$A$5)^2)-$G$5)</f>
        <v>2758.0914580000108</v>
      </c>
      <c r="FY29" s="139">
        <f>IF('Working Volume Calculator'!$H$9="Square or Rectangular",(4*$A$5^2*FY28^3)-(3*$A$5*($D$5+$E$5)*FY28^2)+(3*$D$5*$E$5*FY28)-(3*$G$5),((PI()*FY28)/12)*($D$5^2+$D$5*($D$5-2*FY28*$A$5)+($D$5-2*FY28*$A$5)^2)-$G$5)</f>
        <v>2763.978000000011</v>
      </c>
      <c r="FZ29" s="139">
        <f>IF('Working Volume Calculator'!$H$9="Square or Rectangular",(4*$A$5^2*FZ28^3)-(3*$A$5*($D$5+$E$5)*FZ28^2)+(3*$D$5*$E$5*FZ28)-(3*$G$5),((PI()*FZ28)/12)*($D$5^2+$D$5*($D$5-2*FZ28*$A$5)+($D$5-2*FZ28*$A$5)^2)-$G$5)</f>
        <v>2769.8526620000102</v>
      </c>
      <c r="GA29" s="139">
        <f>IF('Working Volume Calculator'!$H$9="Square or Rectangular",(4*$A$5^2*GA28^3)-(3*$A$5*($D$5+$E$5)*GA28^2)+(3*$D$5*$E$5*GA28)-(3*$G$5),((PI()*GA28)/12)*($D$5^2+$D$5*($D$5-2*GA28*$A$5)+($D$5-2*GA28*$A$5)^2)-$G$5)</f>
        <v>2775.7154560000099</v>
      </c>
      <c r="GB29" s="139">
        <f>IF('Working Volume Calculator'!$H$9="Square or Rectangular",(4*$A$5^2*GB28^3)-(3*$A$5*($D$5+$E$5)*GB28^2)+(3*$D$5*$E$5*GB28)-(3*$G$5),((PI()*GB28)/12)*($D$5^2+$D$5*($D$5-2*GB28*$A$5)+($D$5-2*GB28*$A$5)^2)-$G$5)</f>
        <v>2781.5663940000104</v>
      </c>
      <c r="GC29" s="139">
        <f>IF('Working Volume Calculator'!$H$9="Square or Rectangular",(4*$A$5^2*GC28^3)-(3*$A$5*($D$5+$E$5)*GC28^2)+(3*$D$5*$E$5*GC28)-(3*$G$5),((PI()*GC28)/12)*($D$5^2+$D$5*($D$5-2*GC28*$A$5)+($D$5-2*GC28*$A$5)^2)-$G$5)</f>
        <v>2787.4054880000103</v>
      </c>
      <c r="GD29" s="139">
        <f>IF('Working Volume Calculator'!$H$9="Square or Rectangular",(4*$A$5^2*GD28^3)-(3*$A$5*($D$5+$E$5)*GD28^2)+(3*$D$5*$E$5*GD28)-(3*$G$5),((PI()*GD28)/12)*($D$5^2+$D$5*($D$5-2*GD28*$A$5)+($D$5-2*GD28*$A$5)^2)-$G$5)</f>
        <v>2793.2327500000101</v>
      </c>
      <c r="GE29" s="139">
        <f>IF('Working Volume Calculator'!$H$9="Square or Rectangular",(4*$A$5^2*GE28^3)-(3*$A$5*($D$5+$E$5)*GE28^2)+(3*$D$5*$E$5*GE28)-(3*$G$5),((PI()*GE28)/12)*($D$5^2+$D$5*($D$5-2*GE28*$A$5)+($D$5-2*GE28*$A$5)^2)-$G$5)</f>
        <v>2799.0481920000102</v>
      </c>
      <c r="GF29" s="139">
        <f>IF('Working Volume Calculator'!$H$9="Square or Rectangular",(4*$A$5^2*GF28^3)-(3*$A$5*($D$5+$E$5)*GF28^2)+(3*$D$5*$E$5*GF28)-(3*$G$5),((PI()*GF28)/12)*($D$5^2+$D$5*($D$5-2*GF28*$A$5)+($D$5-2*GF28*$A$5)^2)-$G$5)</f>
        <v>2804.8518260000219</v>
      </c>
      <c r="GG29" s="139">
        <f>IF('Working Volume Calculator'!$H$9="Square or Rectangular",(4*$A$5^2*GG28^3)-(3*$A$5*($D$5+$E$5)*GG28^2)+(3*$D$5*$E$5*GG28)-(3*$G$5),((PI()*GG28)/12)*($D$5^2+$D$5*($D$5-2*GG28*$A$5)+($D$5-2*GG28*$A$5)^2)-$G$5)</f>
        <v>2810.643664000022</v>
      </c>
      <c r="GH29" s="139">
        <f>IF('Working Volume Calculator'!$H$9="Square or Rectangular",(4*$A$5^2*GH28^3)-(3*$A$5*($D$5+$E$5)*GH28^2)+(3*$D$5*$E$5*GH28)-(3*$G$5),((PI()*GH28)/12)*($D$5^2+$D$5*($D$5-2*GH28*$A$5)+($D$5-2*GH28*$A$5)^2)-$G$5)</f>
        <v>2816.4237180000109</v>
      </c>
      <c r="GI29" s="139">
        <f>IF('Working Volume Calculator'!$H$9="Square or Rectangular",(4*$A$5^2*GI28^3)-(3*$A$5*($D$5+$E$5)*GI28^2)+(3*$D$5*$E$5*GI28)-(3*$G$5),((PI()*GI28)/12)*($D$5^2+$D$5*($D$5-2*GI28*$A$5)+($D$5-2*GI28*$A$5)^2)-$G$5)</f>
        <v>2822.1920000000109</v>
      </c>
      <c r="GJ29" s="139">
        <f>IF('Working Volume Calculator'!$H$9="Square or Rectangular",(4*$A$5^2*GJ28^3)-(3*$A$5*($D$5+$E$5)*GJ28^2)+(3*$D$5*$E$5*GJ28)-(3*$G$5),((PI()*GJ28)/12)*($D$5^2+$D$5*($D$5-2*GJ28*$A$5)+($D$5-2*GJ28*$A$5)^2)-$G$5)</f>
        <v>2827.9485220000224</v>
      </c>
      <c r="GK29" s="139">
        <f>IF('Working Volume Calculator'!$H$9="Square or Rectangular",(4*$A$5^2*GK28^3)-(3*$A$5*($D$5+$E$5)*GK28^2)+(3*$D$5*$E$5*GK28)-(3*$G$5),((PI()*GK28)/12)*($D$5^2+$D$5*($D$5-2*GK28*$A$5)+($D$5-2*GK28*$A$5)^2)-$G$5)</f>
        <v>2833.6932960000222</v>
      </c>
      <c r="GL29" s="139">
        <f>IF('Working Volume Calculator'!$H$9="Square or Rectangular",(4*$A$5^2*GL28^3)-(3*$A$5*($D$5+$E$5)*GL28^2)+(3*$D$5*$E$5*GL28)-(3*$G$5),((PI()*GL28)/12)*($D$5^2+$D$5*($D$5-2*GL28*$A$5)+($D$5-2*GL28*$A$5)^2)-$G$5)</f>
        <v>2839.4263340000098</v>
      </c>
      <c r="GM29" s="139">
        <f>IF('Working Volume Calculator'!$H$9="Square or Rectangular",(4*$A$5^2*GM28^3)-(3*$A$5*($D$5+$E$5)*GM28^2)+(3*$D$5*$E$5*GM28)-(3*$G$5),((PI()*GM28)/12)*($D$5^2+$D$5*($D$5-2*GM28*$A$5)+($D$5-2*GM28*$A$5)^2)-$G$5)</f>
        <v>2845.1476480000101</v>
      </c>
      <c r="GN29" s="139">
        <f>IF('Working Volume Calculator'!$H$9="Square or Rectangular",(4*$A$5^2*GN28^3)-(3*$A$5*($D$5+$E$5)*GN28^2)+(3*$D$5*$E$5*GN28)-(3*$G$5),((PI()*GN28)/12)*($D$5^2+$D$5*($D$5-2*GN28*$A$5)+($D$5-2*GN28*$A$5)^2)-$G$5)</f>
        <v>2850.8572500000214</v>
      </c>
      <c r="GO29" s="139">
        <f>IF('Working Volume Calculator'!$H$9="Square or Rectangular",(4*$A$5^2*GO28^3)-(3*$A$5*($D$5+$E$5)*GO28^2)+(3*$D$5*$E$5*GO28)-(3*$G$5),((PI()*GO28)/12)*($D$5^2+$D$5*($D$5-2*GO28*$A$5)+($D$5-2*GO28*$A$5)^2)-$G$5)</f>
        <v>2856.5551520000217</v>
      </c>
      <c r="GP29" s="139">
        <f>IF('Working Volume Calculator'!$H$9="Square or Rectangular",(4*$A$5^2*GP28^3)-(3*$A$5*($D$5+$E$5)*GP28^2)+(3*$D$5*$E$5*GP28)-(3*$G$5),((PI()*GP28)/12)*($D$5^2+$D$5*($D$5-2*GP28*$A$5)+($D$5-2*GP28*$A$5)^2)-$G$5)</f>
        <v>2862.2413660000211</v>
      </c>
      <c r="GQ29" s="139">
        <f>IF('Working Volume Calculator'!$H$9="Square or Rectangular",(4*$A$5^2*GQ28^3)-(3*$A$5*($D$5+$E$5)*GQ28^2)+(3*$D$5*$E$5*GQ28)-(3*$G$5),((PI()*GQ28)/12)*($D$5^2+$D$5*($D$5-2*GQ28*$A$5)+($D$5-2*GQ28*$A$5)^2)-$G$5)</f>
        <v>2867.9159040000213</v>
      </c>
      <c r="GR29" s="139">
        <f>IF('Working Volume Calculator'!$H$9="Square or Rectangular",(4*$A$5^2*GR28^3)-(3*$A$5*($D$5+$E$5)*GR28^2)+(3*$D$5*$E$5*GR28)-(3*$G$5),((PI()*GR28)/12)*($D$5^2+$D$5*($D$5-2*GR28*$A$5)+($D$5-2*GR28*$A$5)^2)-$G$5)</f>
        <v>2873.5787780000214</v>
      </c>
      <c r="GS29" s="139">
        <f>IF('Working Volume Calculator'!$H$9="Square or Rectangular",(4*$A$5^2*GS28^3)-(3*$A$5*($D$5+$E$5)*GS28^2)+(3*$D$5*$E$5*GS28)-(3*$G$5),((PI()*GS28)/12)*($D$5^2+$D$5*($D$5-2*GS28*$A$5)+($D$5-2*GS28*$A$5)^2)-$G$5)</f>
        <v>2879.2300000000214</v>
      </c>
      <c r="GT29" s="139">
        <f>IF('Working Volume Calculator'!$H$9="Square or Rectangular",(4*$A$5^2*GT28^3)-(3*$A$5*($D$5+$E$5)*GT28^2)+(3*$D$5*$E$5*GT28)-(3*$G$5),((PI()*GT28)/12)*($D$5^2+$D$5*($D$5-2*GT28*$A$5)+($D$5-2*GT28*$A$5)^2)-$G$5)</f>
        <v>2884.8695820000212</v>
      </c>
      <c r="GU29" s="139">
        <f>IF('Working Volume Calculator'!$H$9="Square or Rectangular",(4*$A$5^2*GU28^3)-(3*$A$5*($D$5+$E$5)*GU28^2)+(3*$D$5*$E$5*GU28)-(3*$G$5),((PI()*GU28)/12)*($D$5^2+$D$5*($D$5-2*GU28*$A$5)+($D$5-2*GU28*$A$5)^2)-$G$5)</f>
        <v>2890.4975360000217</v>
      </c>
      <c r="GV29" s="139">
        <f>IF('Working Volume Calculator'!$H$9="Square or Rectangular",(4*$A$5^2*GV28^3)-(3*$A$5*($D$5+$E$5)*GV28^2)+(3*$D$5*$E$5*GV28)-(3*$G$5),((PI()*GV28)/12)*($D$5^2+$D$5*($D$5-2*GV28*$A$5)+($D$5-2*GV28*$A$5)^2)-$G$5)</f>
        <v>2896.1138740000215</v>
      </c>
      <c r="GW29" s="139">
        <f>IF('Working Volume Calculator'!$H$9="Square or Rectangular",(4*$A$5^2*GW28^3)-(3*$A$5*($D$5+$E$5)*GW28^2)+(3*$D$5*$E$5*GW28)-(3*$G$5),((PI()*GW28)/12)*($D$5^2+$D$5*($D$5-2*GW28*$A$5)+($D$5-2*GW28*$A$5)^2)-$G$5)</f>
        <v>2901.718608000022</v>
      </c>
      <c r="GX29" s="139">
        <f>IF('Working Volume Calculator'!$H$9="Square or Rectangular",(4*$A$5^2*GX28^3)-(3*$A$5*($D$5+$E$5)*GX28^2)+(3*$D$5*$E$5*GX28)-(3*$G$5),((PI()*GX28)/12)*($D$5^2+$D$5*($D$5-2*GX28*$A$5)+($D$5-2*GX28*$A$5)^2)-$G$5)</f>
        <v>2907.3117500000208</v>
      </c>
      <c r="GY29" s="139">
        <f>IF('Working Volume Calculator'!$H$9="Square or Rectangular",(4*$A$5^2*GY28^3)-(3*$A$5*($D$5+$E$5)*GY28^2)+(3*$D$5*$E$5*GY28)-(3*$G$5),((PI()*GY28)/12)*($D$5^2+$D$5*($D$5-2*GY28*$A$5)+($D$5-2*GY28*$A$5)^2)-$G$5)</f>
        <v>2912.8933120000206</v>
      </c>
      <c r="GZ29" s="139">
        <f>IF('Working Volume Calculator'!$H$9="Square or Rectangular",(4*$A$5^2*GZ28^3)-(3*$A$5*($D$5+$E$5)*GZ28^2)+(3*$D$5*$E$5*GZ28)-(3*$G$5),((PI()*GZ28)/12)*($D$5^2+$D$5*($D$5-2*GZ28*$A$5)+($D$5-2*GZ28*$A$5)^2)-$G$5)</f>
        <v>2918.4633060000206</v>
      </c>
      <c r="HA29" s="139">
        <f>IF('Working Volume Calculator'!$H$9="Square or Rectangular",(4*$A$5^2*HA28^3)-(3*$A$5*($D$5+$E$5)*HA28^2)+(3*$D$5*$E$5*HA28)-(3*$G$5),((PI()*HA28)/12)*($D$5^2+$D$5*($D$5-2*HA28*$A$5)+($D$5-2*HA28*$A$5)^2)-$G$5)</f>
        <v>2924.0217440000206</v>
      </c>
      <c r="HB29" s="139">
        <f>IF('Working Volume Calculator'!$H$9="Square or Rectangular",(4*$A$5^2*HB28^3)-(3*$A$5*($D$5+$E$5)*HB28^2)+(3*$D$5*$E$5*HB28)-(3*$G$5),((PI()*HB28)/12)*($D$5^2+$D$5*($D$5-2*HB28*$A$5)+($D$5-2*HB28*$A$5)^2)-$G$5)</f>
        <v>2929.5686380000207</v>
      </c>
      <c r="HC29" s="139">
        <f>IF('Working Volume Calculator'!$H$9="Square or Rectangular",(4*$A$5^2*HC28^3)-(3*$A$5*($D$5+$E$5)*HC28^2)+(3*$D$5*$E$5*HC28)-(3*$G$5),((PI()*HC28)/12)*($D$5^2+$D$5*($D$5-2*HC28*$A$5)+($D$5-2*HC28*$A$5)^2)-$G$5)</f>
        <v>2935.1040000000203</v>
      </c>
      <c r="HD29" s="139">
        <f>IF('Working Volume Calculator'!$H$9="Square or Rectangular",(4*$A$5^2*HD28^3)-(3*$A$5*($D$5+$E$5)*HD28^2)+(3*$D$5*$E$5*HD28)-(3*$G$5),((PI()*HD28)/12)*($D$5^2+$D$5*($D$5-2*HD28*$A$5)+($D$5-2*HD28*$A$5)^2)-$G$5)</f>
        <v>2940.6278420000208</v>
      </c>
      <c r="HE29" s="139">
        <f>IF('Working Volume Calculator'!$H$9="Square or Rectangular",(4*$A$5^2*HE28^3)-(3*$A$5*($D$5+$E$5)*HE28^2)+(3*$D$5*$E$5*HE28)-(3*$G$5),((PI()*HE28)/12)*($D$5^2+$D$5*($D$5-2*HE28*$A$5)+($D$5-2*HE28*$A$5)^2)-$G$5)</f>
        <v>2946.1401760000208</v>
      </c>
      <c r="HF29" s="139">
        <f>IF('Working Volume Calculator'!$H$9="Square or Rectangular",(4*$A$5^2*HF28^3)-(3*$A$5*($D$5+$E$5)*HF28^2)+(3*$D$5*$E$5*HF28)-(3*$G$5),((PI()*HF28)/12)*($D$5^2+$D$5*($D$5-2*HF28*$A$5)+($D$5-2*HF28*$A$5)^2)-$G$5)</f>
        <v>2951.6410140000207</v>
      </c>
      <c r="HG29" s="139">
        <f>IF('Working Volume Calculator'!$H$9="Square or Rectangular",(4*$A$5^2*HG28^3)-(3*$A$5*($D$5+$E$5)*HG28^2)+(3*$D$5*$E$5*HG28)-(3*$G$5),((PI()*HG28)/12)*($D$5^2+$D$5*($D$5-2*HG28*$A$5)+($D$5-2*HG28*$A$5)^2)-$G$5)</f>
        <v>2957.130368000021</v>
      </c>
      <c r="HH29" s="139">
        <f>IF('Working Volume Calculator'!$H$9="Square or Rectangular",(4*$A$5^2*HH28^3)-(3*$A$5*($D$5+$E$5)*HH28^2)+(3*$D$5*$E$5*HH28)-(3*$G$5),((PI()*HH28)/12)*($D$5^2+$D$5*($D$5-2*HH28*$A$5)+($D$5-2*HH28*$A$5)^2)-$G$5)</f>
        <v>2962.6082500000211</v>
      </c>
      <c r="HI29" s="139">
        <f>IF('Working Volume Calculator'!$H$9="Square or Rectangular",(4*$A$5^2*HI28^3)-(3*$A$5*($D$5+$E$5)*HI28^2)+(3*$D$5*$E$5*HI28)-(3*$G$5),((PI()*HI28)/12)*($D$5^2+$D$5*($D$5-2*HI28*$A$5)+($D$5-2*HI28*$A$5)^2)-$G$5)</f>
        <v>2968.0746720000211</v>
      </c>
      <c r="HJ29" s="139">
        <f>IF('Working Volume Calculator'!$H$9="Square or Rectangular",(4*$A$5^2*HJ28^3)-(3*$A$5*($D$5+$E$5)*HJ28^2)+(3*$D$5*$E$5*HJ28)-(3*$G$5),((PI()*HJ28)/12)*($D$5^2+$D$5*($D$5-2*HJ28*$A$5)+($D$5-2*HJ28*$A$5)^2)-$G$5)</f>
        <v>2973.52964600002</v>
      </c>
      <c r="HK29" s="139">
        <f>IF('Working Volume Calculator'!$H$9="Square or Rectangular",(4*$A$5^2*HK28^3)-(3*$A$5*($D$5+$E$5)*HK28^2)+(3*$D$5*$E$5*HK28)-(3*$G$5),((PI()*HK28)/12)*($D$5^2+$D$5*($D$5-2*HK28*$A$5)+($D$5-2*HK28*$A$5)^2)-$G$5)</f>
        <v>2978.97318400002</v>
      </c>
      <c r="HL29" s="139">
        <f>IF('Working Volume Calculator'!$H$9="Square or Rectangular",(4*$A$5^2*HL28^3)-(3*$A$5*($D$5+$E$5)*HL28^2)+(3*$D$5*$E$5*HL28)-(3*$G$5),((PI()*HL28)/12)*($D$5^2+$D$5*($D$5-2*HL28*$A$5)+($D$5-2*HL28*$A$5)^2)-$G$5)</f>
        <v>2984.4052980000206</v>
      </c>
      <c r="HM29" s="139">
        <f>IF('Working Volume Calculator'!$H$9="Square or Rectangular",(4*$A$5^2*HM28^3)-(3*$A$5*($D$5+$E$5)*HM28^2)+(3*$D$5*$E$5*HM28)-(3*$G$5),((PI()*HM28)/12)*($D$5^2+$D$5*($D$5-2*HM28*$A$5)+($D$5-2*HM28*$A$5)^2)-$G$5)</f>
        <v>2989.8260000000205</v>
      </c>
      <c r="HN29" s="139">
        <f>IF('Working Volume Calculator'!$H$9="Square or Rectangular",(4*$A$5^2*HN28^3)-(3*$A$5*($D$5+$E$5)*HN28^2)+(3*$D$5*$E$5*HN28)-(3*$G$5),((PI()*HN28)/12)*($D$5^2+$D$5*($D$5-2*HN28*$A$5)+($D$5-2*HN28*$A$5)^2)-$G$5)</f>
        <v>2995.2353020000201</v>
      </c>
      <c r="HO29" s="139">
        <f>IF('Working Volume Calculator'!$H$9="Square or Rectangular",(4*$A$5^2*HO28^3)-(3*$A$5*($D$5+$E$5)*HO28^2)+(3*$D$5*$E$5*HO28)-(3*$G$5),((PI()*HO28)/12)*($D$5^2+$D$5*($D$5-2*HO28*$A$5)+($D$5-2*HO28*$A$5)^2)-$G$5)</f>
        <v>3000.6332160000202</v>
      </c>
      <c r="HP29" s="139">
        <f>IF('Working Volume Calculator'!$H$9="Square or Rectangular",(4*$A$5^2*HP28^3)-(3*$A$5*($D$5+$E$5)*HP28^2)+(3*$D$5*$E$5*HP28)-(3*$G$5),((PI()*HP28)/12)*($D$5^2+$D$5*($D$5-2*HP28*$A$5)+($D$5-2*HP28*$A$5)^2)-$G$5)</f>
        <v>3006.0197540000204</v>
      </c>
      <c r="HQ29" s="139">
        <f>IF('Working Volume Calculator'!$H$9="Square or Rectangular",(4*$A$5^2*HQ28^3)-(3*$A$5*($D$5+$E$5)*HQ28^2)+(3*$D$5*$E$5*HQ28)-(3*$G$5),((PI()*HQ28)/12)*($D$5^2+$D$5*($D$5-2*HQ28*$A$5)+($D$5-2*HQ28*$A$5)^2)-$G$5)</f>
        <v>3011.3949280000206</v>
      </c>
      <c r="HR29" s="139">
        <f>IF('Working Volume Calculator'!$H$9="Square or Rectangular",(4*$A$5^2*HR28^3)-(3*$A$5*($D$5+$E$5)*HR28^2)+(3*$D$5*$E$5*HR28)-(3*$G$5),((PI()*HR28)/12)*($D$5^2+$D$5*($D$5-2*HR28*$A$5)+($D$5-2*HR28*$A$5)^2)-$G$5)</f>
        <v>3016.7587500000204</v>
      </c>
      <c r="HS29" s="139">
        <f>IF('Working Volume Calculator'!$H$9="Square or Rectangular",(4*$A$5^2*HS28^3)-(3*$A$5*($D$5+$E$5)*HS28^2)+(3*$D$5*$E$5*HS28)-(3*$G$5),((PI()*HS28)/12)*($D$5^2+$D$5*($D$5-2*HS28*$A$5)+($D$5-2*HS28*$A$5)^2)-$G$5)</f>
        <v>3022.1112320000202</v>
      </c>
      <c r="HT29" s="139">
        <f>IF('Working Volume Calculator'!$H$9="Square or Rectangular",(4*$A$5^2*HT28^3)-(3*$A$5*($D$5+$E$5)*HT28^2)+(3*$D$5*$E$5*HT28)-(3*$G$5),((PI()*HT28)/12)*($D$5^2+$D$5*($D$5-2*HT28*$A$5)+($D$5-2*HT28*$A$5)^2)-$G$5)</f>
        <v>3027.4523860000209</v>
      </c>
      <c r="HU29" s="139">
        <f>IF('Working Volume Calculator'!$H$9="Square or Rectangular",(4*$A$5^2*HU28^3)-(3*$A$5*($D$5+$E$5)*HU28^2)+(3*$D$5*$E$5*HU28)-(3*$G$5),((PI()*HU28)/12)*($D$5^2+$D$5*($D$5-2*HU28*$A$5)+($D$5-2*HU28*$A$5)^2)-$G$5)</f>
        <v>3032.7822240000205</v>
      </c>
      <c r="HV29" s="139">
        <f>IF('Working Volume Calculator'!$H$9="Square or Rectangular",(4*$A$5^2*HV28^3)-(3*$A$5*($D$5+$E$5)*HV28^2)+(3*$D$5*$E$5*HV28)-(3*$G$5),((PI()*HV28)/12)*($D$5^2+$D$5*($D$5-2*HV28*$A$5)+($D$5-2*HV28*$A$5)^2)-$G$5)</f>
        <v>3038.1007580000196</v>
      </c>
      <c r="HW29" s="139">
        <f>IF('Working Volume Calculator'!$H$9="Square or Rectangular",(4*$A$5^2*HW28^3)-(3*$A$5*($D$5+$E$5)*HW28^2)+(3*$D$5*$E$5*HW28)-(3*$G$5),((PI()*HW28)/12)*($D$5^2+$D$5*($D$5-2*HW28*$A$5)+($D$5-2*HW28*$A$5)^2)-$G$5)</f>
        <v>3043.4080000000195</v>
      </c>
      <c r="HX29" s="139">
        <f>IF('Working Volume Calculator'!$H$9="Square or Rectangular",(4*$A$5^2*HX28^3)-(3*$A$5*($D$5+$E$5)*HX28^2)+(3*$D$5*$E$5*HX28)-(3*$G$5),((PI()*HX28)/12)*($D$5^2+$D$5*($D$5-2*HX28*$A$5)+($D$5-2*HX28*$A$5)^2)-$G$5)</f>
        <v>3048.7039620000196</v>
      </c>
      <c r="HY29" s="139">
        <f>IF('Working Volume Calculator'!$H$9="Square or Rectangular",(4*$A$5^2*HY28^3)-(3*$A$5*($D$5+$E$5)*HY28^2)+(3*$D$5*$E$5*HY28)-(3*$G$5),((PI()*HY28)/12)*($D$5^2+$D$5*($D$5-2*HY28*$A$5)+($D$5-2*HY28*$A$5)^2)-$G$5)</f>
        <v>3053.9886560000195</v>
      </c>
      <c r="HZ29" s="139">
        <f>IF('Working Volume Calculator'!$H$9="Square or Rectangular",(4*$A$5^2*HZ28^3)-(3*$A$5*($D$5+$E$5)*HZ28^2)+(3*$D$5*$E$5*HZ28)-(3*$G$5),((PI()*HZ28)/12)*($D$5^2+$D$5*($D$5-2*HZ28*$A$5)+($D$5-2*HZ28*$A$5)^2)-$G$5)</f>
        <v>3059.2620940000197</v>
      </c>
      <c r="IA29" s="139">
        <f>IF('Working Volume Calculator'!$H$9="Square or Rectangular",(4*$A$5^2*IA28^3)-(3*$A$5*($D$5+$E$5)*IA28^2)+(3*$D$5*$E$5*IA28)-(3*$G$5),((PI()*IA28)/12)*($D$5^2+$D$5*($D$5-2*IA28*$A$5)+($D$5-2*IA28*$A$5)^2)-$G$5)</f>
        <v>3064.5242880000196</v>
      </c>
      <c r="IB29" s="139">
        <f>IF('Working Volume Calculator'!$H$9="Square or Rectangular",(4*$A$5^2*IB28^3)-(3*$A$5*($D$5+$E$5)*IB28^2)+(3*$D$5*$E$5*IB28)-(3*$G$5),((PI()*IB28)/12)*($D$5^2+$D$5*($D$5-2*IB28*$A$5)+($D$5-2*IB28*$A$5)^2)-$G$5)</f>
        <v>3069.7752500000197</v>
      </c>
      <c r="IC29" s="139">
        <f>IF('Working Volume Calculator'!$H$9="Square or Rectangular",(4*$A$5^2*IC28^3)-(3*$A$5*($D$5+$E$5)*IC28^2)+(3*$D$5*$E$5*IC28)-(3*$G$5),((PI()*IC28)/12)*($D$5^2+$D$5*($D$5-2*IC28*$A$5)+($D$5-2*IC28*$A$5)^2)-$G$5)</f>
        <v>3075.0149920000194</v>
      </c>
      <c r="ID29" s="139">
        <f>IF('Working Volume Calculator'!$H$9="Square or Rectangular",(4*$A$5^2*ID28^3)-(3*$A$5*($D$5+$E$5)*ID28^2)+(3*$D$5*$E$5*ID28)-(3*$G$5),((PI()*ID28)/12)*($D$5^2+$D$5*($D$5-2*ID28*$A$5)+($D$5-2*ID28*$A$5)^2)-$G$5)</f>
        <v>3080.2435260000202</v>
      </c>
      <c r="IE29" s="139">
        <f>IF('Working Volume Calculator'!$H$9="Square or Rectangular",(4*$A$5^2*IE28^3)-(3*$A$5*($D$5+$E$5)*IE28^2)+(3*$D$5*$E$5*IE28)-(3*$G$5),((PI()*IE28)/12)*($D$5^2+$D$5*($D$5-2*IE28*$A$5)+($D$5-2*IE28*$A$5)^2)-$G$5)</f>
        <v>3085.4608640000197</v>
      </c>
      <c r="IF29" s="139">
        <f>IF('Working Volume Calculator'!$H$9="Square or Rectangular",(4*$A$5^2*IF28^3)-(3*$A$5*($D$5+$E$5)*IF28^2)+(3*$D$5*$E$5*IF28)-(3*$G$5),((PI()*IF28)/12)*($D$5^2+$D$5*($D$5-2*IF28*$A$5)+($D$5-2*IF28*$A$5)^2)-$G$5)</f>
        <v>3090.6670180000201</v>
      </c>
      <c r="IG29" s="139">
        <f>IF('Working Volume Calculator'!$H$9="Square or Rectangular",(4*$A$5^2*IG28^3)-(3*$A$5*($D$5+$E$5)*IG28^2)+(3*$D$5*$E$5*IG28)-(3*$G$5),((PI()*IG28)/12)*($D$5^2+$D$5*($D$5-2*IG28*$A$5)+($D$5-2*IG28*$A$5)^2)-$G$5)</f>
        <v>3095.8620000000201</v>
      </c>
      <c r="IH29" s="139">
        <f>IF('Working Volume Calculator'!$H$9="Square or Rectangular",(4*$A$5^2*IH28^3)-(3*$A$5*($D$5+$E$5)*IH28^2)+(3*$D$5*$E$5*IH28)-(3*$G$5),((PI()*IH28)/12)*($D$5^2+$D$5*($D$5-2*IH28*$A$5)+($D$5-2*IH28*$A$5)^2)-$G$5)</f>
        <v>3101.0458220000191</v>
      </c>
      <c r="II29" s="139">
        <f>IF('Working Volume Calculator'!$H$9="Square or Rectangular",(4*$A$5^2*II28^3)-(3*$A$5*($D$5+$E$5)*II28^2)+(3*$D$5*$E$5*II28)-(3*$G$5),((PI()*II28)/12)*($D$5^2+$D$5*($D$5-2*II28*$A$5)+($D$5-2*II28*$A$5)^2)-$G$5)</f>
        <v>3106.2184960000195</v>
      </c>
      <c r="IJ29" s="139">
        <f>IF('Working Volume Calculator'!$H$9="Square or Rectangular",(4*$A$5^2*IJ28^3)-(3*$A$5*($D$5+$E$5)*IJ28^2)+(3*$D$5*$E$5*IJ28)-(3*$G$5),((PI()*IJ28)/12)*($D$5^2+$D$5*($D$5-2*IJ28*$A$5)+($D$5-2*IJ28*$A$5)^2)-$G$5)</f>
        <v>3111.3800340000189</v>
      </c>
      <c r="IK29" s="139">
        <f>IF('Working Volume Calculator'!$H$9="Square or Rectangular",(4*$A$5^2*IK28^3)-(3*$A$5*($D$5+$E$5)*IK28^2)+(3*$D$5*$E$5*IK28)-(3*$G$5),((PI()*IK28)/12)*($D$5^2+$D$5*($D$5-2*IK28*$A$5)+($D$5-2*IK28*$A$5)^2)-$G$5)</f>
        <v>3116.5304480000195</v>
      </c>
      <c r="IL29" s="139">
        <f>IF('Working Volume Calculator'!$H$9="Square or Rectangular",(4*$A$5^2*IL28^3)-(3*$A$5*($D$5+$E$5)*IL28^2)+(3*$D$5*$E$5*IL28)-(3*$G$5),((PI()*IL28)/12)*($D$5^2+$D$5*($D$5-2*IL28*$A$5)+($D$5-2*IL28*$A$5)^2)-$G$5)</f>
        <v>3121.6697500000191</v>
      </c>
      <c r="IM29" s="139">
        <f>IF('Working Volume Calculator'!$H$9="Square or Rectangular",(4*$A$5^2*IM28^3)-(3*$A$5*($D$5+$E$5)*IM28^2)+(3*$D$5*$E$5*IM28)-(3*$G$5),((PI()*IM28)/12)*($D$5^2+$D$5*($D$5-2*IM28*$A$5)+($D$5-2*IM28*$A$5)^2)-$G$5)</f>
        <v>3126.797952000019</v>
      </c>
      <c r="IN29" s="139">
        <f>IF('Working Volume Calculator'!$H$9="Square or Rectangular",(4*$A$5^2*IN28^3)-(3*$A$5*($D$5+$E$5)*IN28^2)+(3*$D$5*$E$5*IN28)-(3*$G$5),((PI()*IN28)/12)*($D$5^2+$D$5*($D$5-2*IN28*$A$5)+($D$5-2*IN28*$A$5)^2)-$G$5)</f>
        <v>3131.9150660000196</v>
      </c>
      <c r="IO29" s="139">
        <f>IF('Working Volume Calculator'!$H$9="Square or Rectangular",(4*$A$5^2*IO28^3)-(3*$A$5*($D$5+$E$5)*IO28^2)+(3*$D$5*$E$5*IO28)-(3*$G$5),((PI()*IO28)/12)*($D$5^2+$D$5*($D$5-2*IO28*$A$5)+($D$5-2*IO28*$A$5)^2)-$G$5)</f>
        <v>3137.0211040000195</v>
      </c>
      <c r="IP29" s="139">
        <f>IF('Working Volume Calculator'!$H$9="Square or Rectangular",(4*$A$5^2*IP28^3)-(3*$A$5*($D$5+$E$5)*IP28^2)+(3*$D$5*$E$5*IP28)-(3*$G$5),((PI()*IP28)/12)*($D$5^2+$D$5*($D$5-2*IP28*$A$5)+($D$5-2*IP28*$A$5)^2)-$G$5)</f>
        <v>3142.1160780000191</v>
      </c>
      <c r="IQ29" s="139">
        <f>IF('Working Volume Calculator'!$H$9="Square or Rectangular",(4*$A$5^2*IQ28^3)-(3*$A$5*($D$5+$E$5)*IQ28^2)+(3*$D$5*$E$5*IQ28)-(3*$G$5),((PI()*IQ28)/12)*($D$5^2+$D$5*($D$5-2*IQ28*$A$5)+($D$5-2*IQ28*$A$5)^2)-$G$5)</f>
        <v>3147.2000000000189</v>
      </c>
    </row>
    <row r="30" spans="1:252" x14ac:dyDescent="0.25">
      <c r="A30" s="132" t="s">
        <v>75</v>
      </c>
      <c r="B30" s="132">
        <f t="shared" ref="B30:BM30" si="25">B29^2</f>
        <v>2278760.4704369265</v>
      </c>
      <c r="C30" s="132">
        <f t="shared" si="25"/>
        <v>2303561.2256295951</v>
      </c>
      <c r="D30" s="132">
        <f t="shared" si="25"/>
        <v>2328453.4351661992</v>
      </c>
      <c r="E30" s="132">
        <f t="shared" si="25"/>
        <v>2353436.4480994204</v>
      </c>
      <c r="F30" s="132">
        <f t="shared" si="25"/>
        <v>2378509.6154430602</v>
      </c>
      <c r="G30" s="132">
        <f t="shared" si="25"/>
        <v>2403672.2901686826</v>
      </c>
      <c r="H30" s="132">
        <f t="shared" si="25"/>
        <v>2428923.8272022526</v>
      </c>
      <c r="I30" s="132">
        <f t="shared" si="25"/>
        <v>2454263.5834207926</v>
      </c>
      <c r="J30" s="132">
        <f t="shared" si="25"/>
        <v>2479690.9176490172</v>
      </c>
      <c r="K30" s="132">
        <f t="shared" si="25"/>
        <v>2505205.1906559989</v>
      </c>
      <c r="L30" s="132">
        <f t="shared" si="25"/>
        <v>2530805.7651518104</v>
      </c>
      <c r="M30" s="132">
        <f t="shared" si="25"/>
        <v>2556492.0057841968</v>
      </c>
      <c r="N30" s="132">
        <f t="shared" si="25"/>
        <v>2582263.2791352179</v>
      </c>
      <c r="O30" s="132">
        <f t="shared" si="25"/>
        <v>2608118.9537179377</v>
      </c>
      <c r="P30" s="132">
        <f t="shared" si="25"/>
        <v>2634058.39997306</v>
      </c>
      <c r="Q30" s="132">
        <f t="shared" si="25"/>
        <v>2660080.9902656213</v>
      </c>
      <c r="R30" s="132">
        <f t="shared" si="25"/>
        <v>2686186.0988816503</v>
      </c>
      <c r="S30" s="132">
        <f t="shared" si="25"/>
        <v>2712373.1020248509</v>
      </c>
      <c r="T30" s="132">
        <f t="shared" si="25"/>
        <v>2738641.3778132708</v>
      </c>
      <c r="U30" s="132">
        <f t="shared" si="25"/>
        <v>2764990.3062759968</v>
      </c>
      <c r="V30" s="132">
        <f t="shared" si="25"/>
        <v>2791419.2693498228</v>
      </c>
      <c r="W30" s="132">
        <f t="shared" si="25"/>
        <v>2817927.6508759474</v>
      </c>
      <c r="X30" s="132">
        <f t="shared" si="25"/>
        <v>2844514.8365966519</v>
      </c>
      <c r="Y30" s="132">
        <f t="shared" si="25"/>
        <v>2871180.2141520097</v>
      </c>
      <c r="Z30" s="132">
        <f t="shared" si="25"/>
        <v>2897923.1730765598</v>
      </c>
      <c r="AA30" s="132">
        <f t="shared" si="25"/>
        <v>2924743.1047960301</v>
      </c>
      <c r="AB30" s="132">
        <f t="shared" si="25"/>
        <v>2951639.402624018</v>
      </c>
      <c r="AC30" s="132">
        <f t="shared" si="25"/>
        <v>2978611.4617586969</v>
      </c>
      <c r="AD30" s="132">
        <f t="shared" si="25"/>
        <v>3005658.6792795383</v>
      </c>
      <c r="AE30" s="132">
        <f t="shared" si="25"/>
        <v>3032780.4541439964</v>
      </c>
      <c r="AF30" s="132">
        <f t="shared" si="25"/>
        <v>3059976.1871842491</v>
      </c>
      <c r="AG30" s="132">
        <f t="shared" si="25"/>
        <v>3087245.2811038895</v>
      </c>
      <c r="AH30" s="132">
        <f t="shared" si="25"/>
        <v>3114587.1404746566</v>
      </c>
      <c r="AI30" s="132">
        <f t="shared" si="25"/>
        <v>3142001.1717331493</v>
      </c>
      <c r="AJ30" s="132">
        <f t="shared" si="25"/>
        <v>3169486.7831775607</v>
      </c>
      <c r="AK30" s="132">
        <f t="shared" si="25"/>
        <v>3197043.3849643916</v>
      </c>
      <c r="AL30" s="132">
        <f t="shared" si="25"/>
        <v>3224670.3891051961</v>
      </c>
      <c r="AM30" s="132">
        <f t="shared" si="25"/>
        <v>3252367.2094632969</v>
      </c>
      <c r="AN30" s="132">
        <f t="shared" si="25"/>
        <v>3280133.2617505346</v>
      </c>
      <c r="AO30" s="132">
        <f t="shared" si="25"/>
        <v>3307967.9635239975</v>
      </c>
      <c r="AP30" s="132">
        <f t="shared" si="25"/>
        <v>3335870.734182768</v>
      </c>
      <c r="AQ30" s="132">
        <f t="shared" si="25"/>
        <v>3363840.9949646643</v>
      </c>
      <c r="AR30" s="132">
        <f t="shared" si="25"/>
        <v>3391878.1689429916</v>
      </c>
      <c r="AS30" s="132">
        <f t="shared" si="25"/>
        <v>3419981.6810232815</v>
      </c>
      <c r="AT30" s="132">
        <f t="shared" si="25"/>
        <v>3448150.9579400592</v>
      </c>
      <c r="AU30" s="132">
        <f t="shared" si="25"/>
        <v>3476385.4282535869</v>
      </c>
      <c r="AV30" s="132">
        <f t="shared" si="25"/>
        <v>3504684.5223466288</v>
      </c>
      <c r="AW30" s="132">
        <f t="shared" si="25"/>
        <v>3533047.672421209</v>
      </c>
      <c r="AX30" s="132">
        <f t="shared" si="25"/>
        <v>3561474.3124953853</v>
      </c>
      <c r="AY30" s="132">
        <f t="shared" si="25"/>
        <v>3589963.8783999975</v>
      </c>
      <c r="AZ30" s="132">
        <f t="shared" si="25"/>
        <v>3618515.8077754574</v>
      </c>
      <c r="BA30" s="132">
        <f t="shared" si="25"/>
        <v>3647129.5400685137</v>
      </c>
      <c r="BB30" s="132">
        <f t="shared" si="25"/>
        <v>3675804.5165290176</v>
      </c>
      <c r="BC30" s="132">
        <f t="shared" si="25"/>
        <v>3704540.1802067286</v>
      </c>
      <c r="BD30" s="132">
        <f t="shared" si="25"/>
        <v>3733335.9759480581</v>
      </c>
      <c r="BE30" s="132">
        <f t="shared" si="25"/>
        <v>3762191.350392892</v>
      </c>
      <c r="BF30" s="132">
        <f t="shared" si="25"/>
        <v>3791105.7519713514</v>
      </c>
      <c r="BG30" s="132">
        <f t="shared" si="25"/>
        <v>3820078.6309005953</v>
      </c>
      <c r="BH30" s="132">
        <f t="shared" si="25"/>
        <v>3849109.439181603</v>
      </c>
      <c r="BI30" s="132">
        <f t="shared" si="25"/>
        <v>3878197.630595996</v>
      </c>
      <c r="BJ30" s="132">
        <f t="shared" si="25"/>
        <v>3907342.6607028004</v>
      </c>
      <c r="BK30" s="132">
        <f t="shared" si="25"/>
        <v>3936543.9868352721</v>
      </c>
      <c r="BL30" s="132">
        <f t="shared" si="25"/>
        <v>3965801.0680977008</v>
      </c>
      <c r="BM30" s="132">
        <f t="shared" si="25"/>
        <v>3995113.3653622065</v>
      </c>
      <c r="BN30" s="132">
        <f t="shared" ref="BN30:DY30" si="26">BN29^2</f>
        <v>4024480.3412655583</v>
      </c>
      <c r="BO30" s="132">
        <f t="shared" si="26"/>
        <v>4053901.4602059904</v>
      </c>
      <c r="BP30" s="132">
        <f t="shared" si="26"/>
        <v>4083376.1883400069</v>
      </c>
      <c r="BQ30" s="132">
        <f t="shared" si="26"/>
        <v>4112903.9935792107</v>
      </c>
      <c r="BR30" s="132">
        <f t="shared" si="26"/>
        <v>4142484.3455871199</v>
      </c>
      <c r="BS30" s="132">
        <f t="shared" si="26"/>
        <v>4172116.7157759964</v>
      </c>
      <c r="BT30" s="132">
        <f t="shared" si="26"/>
        <v>4201800.5773036731</v>
      </c>
      <c r="BU30" s="132">
        <f t="shared" si="26"/>
        <v>4231535.405070385</v>
      </c>
      <c r="BV30" s="132">
        <f t="shared" si="26"/>
        <v>4261320.6757155908</v>
      </c>
      <c r="BW30" s="132">
        <f t="shared" si="26"/>
        <v>4291155.8676148364</v>
      </c>
      <c r="BX30" s="132">
        <f t="shared" si="26"/>
        <v>4321040.4608765598</v>
      </c>
      <c r="BY30" s="132">
        <f t="shared" si="26"/>
        <v>4350973.9373389594</v>
      </c>
      <c r="BZ30" s="132">
        <f t="shared" si="26"/>
        <v>4380955.780566833</v>
      </c>
      <c r="CA30" s="132">
        <f t="shared" si="26"/>
        <v>4410985.4758484168</v>
      </c>
      <c r="CB30" s="132">
        <f t="shared" si="26"/>
        <v>4441062.5101922443</v>
      </c>
      <c r="CC30" s="132">
        <f t="shared" si="26"/>
        <v>4471186.3723239964</v>
      </c>
      <c r="CD30" s="132">
        <f t="shared" si="26"/>
        <v>4501356.5526833618</v>
      </c>
      <c r="CE30" s="132">
        <f t="shared" si="26"/>
        <v>4531572.5434208857</v>
      </c>
      <c r="CF30" s="132">
        <f t="shared" si="26"/>
        <v>4561833.8383948561</v>
      </c>
      <c r="CG30" s="132">
        <f t="shared" si="26"/>
        <v>4592139.9331681356</v>
      </c>
      <c r="CH30" s="132">
        <f t="shared" si="26"/>
        <v>4622490.3250050582</v>
      </c>
      <c r="CI30" s="132">
        <f t="shared" si="26"/>
        <v>4652884.5128682824</v>
      </c>
      <c r="CJ30" s="132">
        <f t="shared" si="26"/>
        <v>4683321.9974156739</v>
      </c>
      <c r="CK30" s="132">
        <f t="shared" si="26"/>
        <v>4713802.28099724</v>
      </c>
      <c r="CL30" s="132">
        <f t="shared" si="26"/>
        <v>4744324.8676517038</v>
      </c>
      <c r="CM30" s="132">
        <f t="shared" si="26"/>
        <v>4774889.263104056</v>
      </c>
      <c r="CN30" s="132">
        <f t="shared" si="26"/>
        <v>4805494.9747615391</v>
      </c>
      <c r="CO30" s="132">
        <f t="shared" si="26"/>
        <v>4836141.511711482</v>
      </c>
      <c r="CP30" s="132">
        <f t="shared" si="26"/>
        <v>4866828.3847172521</v>
      </c>
      <c r="CQ30" s="132">
        <f t="shared" si="26"/>
        <v>4897555.1062160917</v>
      </c>
      <c r="CR30" s="132">
        <f t="shared" si="26"/>
        <v>4928321.1903150603</v>
      </c>
      <c r="CS30" s="132">
        <f t="shared" si="26"/>
        <v>4959126.152788898</v>
      </c>
      <c r="CT30" s="132">
        <f t="shared" si="26"/>
        <v>4989969.5110760294</v>
      </c>
      <c r="CU30" s="132">
        <f t="shared" si="26"/>
        <v>5020850.7842761092</v>
      </c>
      <c r="CV30" s="132">
        <f t="shared" si="26"/>
        <v>5051769.4931466738</v>
      </c>
      <c r="CW30" s="132">
        <f t="shared" si="26"/>
        <v>5082725.1601000587</v>
      </c>
      <c r="CX30" s="132">
        <f t="shared" si="26"/>
        <v>5113717.3092003493</v>
      </c>
      <c r="CY30" s="132">
        <f t="shared" si="26"/>
        <v>5144745.4661602927</v>
      </c>
      <c r="CZ30" s="132">
        <f t="shared" si="26"/>
        <v>5175809.1583382003</v>
      </c>
      <c r="DA30" s="132">
        <f t="shared" si="26"/>
        <v>5206907.9147349009</v>
      </c>
      <c r="DB30" s="132">
        <f t="shared" si="26"/>
        <v>5238041.2659906168</v>
      </c>
      <c r="DC30" s="132">
        <f t="shared" si="26"/>
        <v>5269208.7443819651</v>
      </c>
      <c r="DD30" s="132">
        <f t="shared" si="26"/>
        <v>5300409.8838188099</v>
      </c>
      <c r="DE30" s="132">
        <f t="shared" si="26"/>
        <v>5331644.2198412567</v>
      </c>
      <c r="DF30" s="132">
        <f t="shared" si="26"/>
        <v>5362911.289616554</v>
      </c>
      <c r="DG30" s="132">
        <f t="shared" si="26"/>
        <v>5394210.6319360603</v>
      </c>
      <c r="DH30" s="132">
        <f t="shared" si="26"/>
        <v>5425541.787212152</v>
      </c>
      <c r="DI30" s="132">
        <f t="shared" si="26"/>
        <v>5456904.2974752141</v>
      </c>
      <c r="DJ30" s="132">
        <f t="shared" si="26"/>
        <v>5488297.7063705437</v>
      </c>
      <c r="DK30" s="132">
        <f t="shared" si="26"/>
        <v>5519721.5591553366</v>
      </c>
      <c r="DL30" s="132">
        <f t="shared" si="26"/>
        <v>5551175.4026956195</v>
      </c>
      <c r="DM30" s="132">
        <f t="shared" si="26"/>
        <v>5582658.785463226</v>
      </c>
      <c r="DN30" s="132">
        <f t="shared" si="26"/>
        <v>5614171.257532727</v>
      </c>
      <c r="DO30" s="132">
        <f t="shared" si="26"/>
        <v>5645712.3705784334</v>
      </c>
      <c r="DP30" s="132">
        <f t="shared" si="26"/>
        <v>5677281.6778713297</v>
      </c>
      <c r="DQ30" s="132">
        <f t="shared" si="26"/>
        <v>5708878.7342760591</v>
      </c>
      <c r="DR30" s="132">
        <f t="shared" si="26"/>
        <v>5740503.0962478882</v>
      </c>
      <c r="DS30" s="132">
        <f t="shared" si="26"/>
        <v>5772154.3218296887</v>
      </c>
      <c r="DT30" s="132">
        <f t="shared" si="26"/>
        <v>5803831.9706488932</v>
      </c>
      <c r="DU30" s="132">
        <f t="shared" si="26"/>
        <v>5835535.6039145272</v>
      </c>
      <c r="DV30" s="132">
        <f t="shared" si="26"/>
        <v>5867264.7844141228</v>
      </c>
      <c r="DW30" s="132">
        <f t="shared" si="26"/>
        <v>5899019.0765107553</v>
      </c>
      <c r="DX30" s="132">
        <f t="shared" si="26"/>
        <v>5930798.0461400142</v>
      </c>
      <c r="DY30" s="132">
        <f t="shared" si="26"/>
        <v>5962601.260807001</v>
      </c>
      <c r="DZ30" s="132">
        <f t="shared" ref="DZ30:GK30" si="27">DZ29^2</f>
        <v>5994428.2895833133</v>
      </c>
      <c r="EA30" s="132">
        <f t="shared" si="27"/>
        <v>6026278.7031040583</v>
      </c>
      <c r="EB30" s="132">
        <f t="shared" si="27"/>
        <v>6058152.0735648349</v>
      </c>
      <c r="EC30" s="132">
        <f t="shared" si="27"/>
        <v>6090047.9747187495</v>
      </c>
      <c r="ED30" s="132">
        <f t="shared" si="27"/>
        <v>6121965.9818734201</v>
      </c>
      <c r="EE30" s="132">
        <f t="shared" si="27"/>
        <v>6153905.6718879892</v>
      </c>
      <c r="EF30" s="132">
        <f t="shared" si="27"/>
        <v>6185866.6231701188</v>
      </c>
      <c r="EG30" s="132">
        <f t="shared" si="27"/>
        <v>6217848.4156730343</v>
      </c>
      <c r="EH30" s="132">
        <f t="shared" si="27"/>
        <v>6249850.6308925161</v>
      </c>
      <c r="EI30" s="132">
        <f t="shared" si="27"/>
        <v>6281872.8518639235</v>
      </c>
      <c r="EJ30" s="132">
        <f t="shared" si="27"/>
        <v>6313914.6631592344</v>
      </c>
      <c r="EK30" s="132">
        <f t="shared" si="27"/>
        <v>6345975.6508840583</v>
      </c>
      <c r="EL30" s="132">
        <f t="shared" si="27"/>
        <v>6378055.4026746703</v>
      </c>
      <c r="EM30" s="132">
        <f t="shared" si="27"/>
        <v>6410153.5076950416</v>
      </c>
      <c r="EN30" s="132">
        <f t="shared" si="27"/>
        <v>6442269.5566338794</v>
      </c>
      <c r="EO30" s="132">
        <f t="shared" si="27"/>
        <v>6474403.1417016434</v>
      </c>
      <c r="EP30" s="132">
        <f t="shared" si="27"/>
        <v>6506553.8566276226</v>
      </c>
      <c r="EQ30" s="132">
        <f t="shared" si="27"/>
        <v>6538721.2966569504</v>
      </c>
      <c r="ER30" s="132">
        <f t="shared" si="27"/>
        <v>6570905.0585476654</v>
      </c>
      <c r="ES30" s="132">
        <f t="shared" si="27"/>
        <v>6603104.740567755</v>
      </c>
      <c r="ET30" s="132">
        <f t="shared" si="27"/>
        <v>6635319.9424922056</v>
      </c>
      <c r="EU30" s="132">
        <f t="shared" si="27"/>
        <v>6667550.2656000601</v>
      </c>
      <c r="EV30" s="132">
        <f t="shared" si="27"/>
        <v>6699795.3126714835</v>
      </c>
      <c r="EW30" s="132">
        <f t="shared" si="27"/>
        <v>6732054.6879848139</v>
      </c>
      <c r="EX30" s="132">
        <f t="shared" si="27"/>
        <v>6764327.9973136261</v>
      </c>
      <c r="EY30" s="132">
        <f t="shared" si="27"/>
        <v>6796614.8479238087</v>
      </c>
      <c r="EZ30" s="132">
        <f t="shared" si="27"/>
        <v>6828914.8485706244</v>
      </c>
      <c r="FA30" s="132">
        <f t="shared" si="27"/>
        <v>6861227.6094957795</v>
      </c>
      <c r="FB30" s="132">
        <f t="shared" si="27"/>
        <v>6893552.7424245076</v>
      </c>
      <c r="FC30" s="132">
        <f t="shared" si="27"/>
        <v>6925889.8605626551</v>
      </c>
      <c r="FD30" s="132">
        <f t="shared" si="27"/>
        <v>6958238.578593744</v>
      </c>
      <c r="FE30" s="132">
        <f t="shared" si="27"/>
        <v>6990598.5126760583</v>
      </c>
      <c r="FF30" s="132">
        <f t="shared" si="27"/>
        <v>7022969.2804397438</v>
      </c>
      <c r="FG30" s="132">
        <f t="shared" si="27"/>
        <v>7055350.5009838901</v>
      </c>
      <c r="FH30" s="132">
        <f t="shared" si="27"/>
        <v>7087741.794873626</v>
      </c>
      <c r="FI30" s="132">
        <f t="shared" si="27"/>
        <v>7120142.7841372062</v>
      </c>
      <c r="FJ30" s="132">
        <f t="shared" si="27"/>
        <v>7152553.092263123</v>
      </c>
      <c r="FK30" s="132">
        <f t="shared" si="27"/>
        <v>7184972.3441971941</v>
      </c>
      <c r="FL30" s="132">
        <f t="shared" si="27"/>
        <v>7217400.1663396871</v>
      </c>
      <c r="FM30" s="132">
        <f t="shared" si="27"/>
        <v>7249836.1865423983</v>
      </c>
      <c r="FN30" s="132">
        <f t="shared" si="27"/>
        <v>7282280.0341057759</v>
      </c>
      <c r="FO30" s="132">
        <f t="shared" si="27"/>
        <v>7314731.3397760568</v>
      </c>
      <c r="FP30" s="132">
        <f t="shared" si="27"/>
        <v>7347189.7357423389</v>
      </c>
      <c r="FQ30" s="132">
        <f t="shared" si="27"/>
        <v>7379654.8556337217</v>
      </c>
      <c r="FR30" s="132">
        <f t="shared" si="27"/>
        <v>7412126.3345164387</v>
      </c>
      <c r="FS30" s="132">
        <f t="shared" si="27"/>
        <v>7444603.8088909565</v>
      </c>
      <c r="FT30" s="132">
        <f t="shared" si="27"/>
        <v>7477086.9166891221</v>
      </c>
      <c r="FU30" s="132">
        <f t="shared" si="27"/>
        <v>7509575.2972712889</v>
      </c>
      <c r="FV30" s="132">
        <f t="shared" si="27"/>
        <v>7542068.5914234342</v>
      </c>
      <c r="FW30" s="132">
        <f t="shared" si="27"/>
        <v>7574566.441354325</v>
      </c>
      <c r="FX30" s="132">
        <f t="shared" si="27"/>
        <v>7607068.4906926248</v>
      </c>
      <c r="FY30" s="132">
        <f t="shared" si="27"/>
        <v>7639574.384484061</v>
      </c>
      <c r="FZ30" s="132">
        <f t="shared" si="27"/>
        <v>7672083.7691885429</v>
      </c>
      <c r="GA30" s="132">
        <f t="shared" si="27"/>
        <v>7704596.2926773429</v>
      </c>
      <c r="GB30" s="132">
        <f t="shared" si="27"/>
        <v>7737111.6042302214</v>
      </c>
      <c r="GC30" s="132">
        <f t="shared" si="27"/>
        <v>7769629.3545325762</v>
      </c>
      <c r="GD30" s="132">
        <f t="shared" si="27"/>
        <v>7802149.1956726192</v>
      </c>
      <c r="GE30" s="132">
        <f t="shared" si="27"/>
        <v>7834670.7811385263</v>
      </c>
      <c r="GF30" s="132">
        <f t="shared" si="27"/>
        <v>7867193.7658156576</v>
      </c>
      <c r="GG30" s="132">
        <f t="shared" si="27"/>
        <v>7899717.8059834689</v>
      </c>
      <c r="GH30" s="132">
        <f t="shared" si="27"/>
        <v>7932242.5593130048</v>
      </c>
      <c r="GI30" s="132">
        <f t="shared" si="27"/>
        <v>7964767.6848640619</v>
      </c>
      <c r="GJ30" s="132">
        <f t="shared" si="27"/>
        <v>7997292.8430821113</v>
      </c>
      <c r="GK30" s="132">
        <f t="shared" si="27"/>
        <v>8029817.695795469</v>
      </c>
      <c r="GL30" s="132">
        <f t="shared" ref="GL30:IQ30" si="28">GL29^2</f>
        <v>8062341.906212735</v>
      </c>
      <c r="GM30" s="132">
        <f t="shared" si="28"/>
        <v>8094865.1389199896</v>
      </c>
      <c r="GN30" s="132">
        <f t="shared" si="28"/>
        <v>8127387.0598776843</v>
      </c>
      <c r="GO30" s="132">
        <f t="shared" si="28"/>
        <v>8159907.3364178669</v>
      </c>
      <c r="GP30" s="132">
        <f t="shared" si="28"/>
        <v>8192425.6372416671</v>
      </c>
      <c r="GQ30" s="132">
        <f t="shared" si="28"/>
        <v>8224941.6324162595</v>
      </c>
      <c r="GR30" s="132">
        <f t="shared" si="28"/>
        <v>8257454.9933720967</v>
      </c>
      <c r="GS30" s="132">
        <f t="shared" si="28"/>
        <v>8289965.3929001233</v>
      </c>
      <c r="GT30" s="132">
        <f t="shared" si="28"/>
        <v>8322472.505148977</v>
      </c>
      <c r="GU30" s="132">
        <f t="shared" si="28"/>
        <v>8354976.0056221969</v>
      </c>
      <c r="GV30" s="132">
        <f t="shared" si="28"/>
        <v>8387475.5711754123</v>
      </c>
      <c r="GW30" s="132">
        <f t="shared" si="28"/>
        <v>8419970.8800135851</v>
      </c>
      <c r="GX30" s="132">
        <f t="shared" si="28"/>
        <v>8452461.6116881836</v>
      </c>
      <c r="GY30" s="132">
        <f t="shared" si="28"/>
        <v>8484947.4470944498</v>
      </c>
      <c r="GZ30" s="132">
        <f t="shared" si="28"/>
        <v>8517428.0684685688</v>
      </c>
      <c r="HA30" s="132">
        <f t="shared" si="28"/>
        <v>8549903.1593849212</v>
      </c>
      <c r="HB30" s="132">
        <f t="shared" si="28"/>
        <v>8582372.4047532957</v>
      </c>
      <c r="HC30" s="132">
        <f t="shared" si="28"/>
        <v>8614835.4908161182</v>
      </c>
      <c r="HD30" s="132">
        <f t="shared" si="28"/>
        <v>8647292.1051456984</v>
      </c>
      <c r="HE30" s="132">
        <f t="shared" si="28"/>
        <v>8679741.9366414342</v>
      </c>
      <c r="HF30" s="132">
        <f t="shared" si="28"/>
        <v>8712184.6755270697</v>
      </c>
      <c r="HG30" s="132">
        <f t="shared" si="28"/>
        <v>8744620.0133479405</v>
      </c>
      <c r="HH30" s="132">
        <f t="shared" si="28"/>
        <v>8777047.6429681871</v>
      </c>
      <c r="HI30" s="132">
        <f t="shared" si="28"/>
        <v>8809467.2585680336</v>
      </c>
      <c r="HJ30" s="132">
        <f t="shared" si="28"/>
        <v>8841878.5556410048</v>
      </c>
      <c r="HK30" s="132">
        <f t="shared" si="28"/>
        <v>8874281.2309912164</v>
      </c>
      <c r="HL30" s="132">
        <f t="shared" si="28"/>
        <v>8906674.9827305917</v>
      </c>
      <c r="HM30" s="132">
        <f t="shared" si="28"/>
        <v>8939059.510276122</v>
      </c>
      <c r="HN30" s="132">
        <f t="shared" si="28"/>
        <v>8971434.5143471509</v>
      </c>
      <c r="HO30" s="132">
        <f t="shared" si="28"/>
        <v>9003799.6969626229</v>
      </c>
      <c r="HP30" s="132">
        <f t="shared" si="28"/>
        <v>9036154.7614383437</v>
      </c>
      <c r="HQ30" s="132">
        <f t="shared" si="28"/>
        <v>9068499.4123842493</v>
      </c>
      <c r="HR30" s="132">
        <f t="shared" si="28"/>
        <v>9100833.355701685</v>
      </c>
      <c r="HS30" s="132">
        <f t="shared" si="28"/>
        <v>9133156.29858068</v>
      </c>
      <c r="HT30" s="132">
        <f t="shared" si="28"/>
        <v>9165467.9494972192</v>
      </c>
      <c r="HU30" s="132">
        <f t="shared" si="28"/>
        <v>9197768.0182105098</v>
      </c>
      <c r="HV30" s="132">
        <f t="shared" si="28"/>
        <v>9230056.2157602943</v>
      </c>
      <c r="HW30" s="132">
        <f t="shared" si="28"/>
        <v>9262332.2544641178</v>
      </c>
      <c r="HX30" s="132">
        <f t="shared" si="28"/>
        <v>9294595.8479146175</v>
      </c>
      <c r="HY30" s="132">
        <f t="shared" si="28"/>
        <v>9326846.7109768055</v>
      </c>
      <c r="HZ30" s="132">
        <f t="shared" si="28"/>
        <v>9359084.5597853847</v>
      </c>
      <c r="IA30" s="132">
        <f t="shared" si="28"/>
        <v>9391309.1117420271</v>
      </c>
      <c r="IB30" s="132">
        <f t="shared" si="28"/>
        <v>9423520.0855126828</v>
      </c>
      <c r="IC30" s="132">
        <f t="shared" si="28"/>
        <v>9455717.2010248788</v>
      </c>
      <c r="ID30" s="132">
        <f t="shared" si="28"/>
        <v>9487900.1794650368</v>
      </c>
      <c r="IE30" s="132">
        <f t="shared" si="28"/>
        <v>9520068.7432757486</v>
      </c>
      <c r="IF30" s="132">
        <f t="shared" si="28"/>
        <v>9552222.6161531359</v>
      </c>
      <c r="IG30" s="132">
        <f t="shared" si="28"/>
        <v>9584361.5230441242</v>
      </c>
      <c r="IH30" s="132">
        <f t="shared" si="28"/>
        <v>9616485.1901437752</v>
      </c>
      <c r="II30" s="132">
        <f t="shared" si="28"/>
        <v>9648593.3448926229</v>
      </c>
      <c r="IJ30" s="132">
        <f t="shared" si="28"/>
        <v>9680685.7159739584</v>
      </c>
      <c r="IK30" s="132">
        <f t="shared" si="28"/>
        <v>9712762.0333112031</v>
      </c>
      <c r="IL30" s="132">
        <f t="shared" si="28"/>
        <v>9744822.0280651823</v>
      </c>
      <c r="IM30" s="132">
        <f t="shared" si="28"/>
        <v>9776865.4326315131</v>
      </c>
      <c r="IN30" s="132">
        <f t="shared" si="28"/>
        <v>9808891.9806379061</v>
      </c>
      <c r="IO30" s="132">
        <f t="shared" si="28"/>
        <v>9840901.4069415014</v>
      </c>
      <c r="IP30" s="132">
        <f t="shared" si="28"/>
        <v>9872893.4476262219</v>
      </c>
      <c r="IQ30" s="132">
        <f t="shared" si="28"/>
        <v>9904867.8400001191</v>
      </c>
    </row>
    <row r="31" spans="1:252" x14ac:dyDescent="0.25">
      <c r="A31" s="132" t="s">
        <v>76</v>
      </c>
      <c r="B31" s="132" t="str">
        <f t="shared" ref="B31:BM31" si="29">(IF(B30=$B$32,B28,""))</f>
        <v/>
      </c>
      <c r="C31" s="132" t="str">
        <f t="shared" si="29"/>
        <v/>
      </c>
      <c r="D31" s="132" t="str">
        <f t="shared" si="29"/>
        <v/>
      </c>
      <c r="E31" s="132" t="str">
        <f t="shared" si="29"/>
        <v/>
      </c>
      <c r="F31" s="132" t="str">
        <f t="shared" si="29"/>
        <v/>
      </c>
      <c r="G31" s="132" t="str">
        <f t="shared" si="29"/>
        <v/>
      </c>
      <c r="H31" s="132" t="str">
        <f t="shared" si="29"/>
        <v/>
      </c>
      <c r="I31" s="132" t="str">
        <f t="shared" si="29"/>
        <v/>
      </c>
      <c r="J31" s="132" t="str">
        <f t="shared" si="29"/>
        <v/>
      </c>
      <c r="K31" s="132" t="str">
        <f t="shared" si="29"/>
        <v/>
      </c>
      <c r="L31" s="132" t="str">
        <f t="shared" si="29"/>
        <v/>
      </c>
      <c r="M31" s="132" t="str">
        <f t="shared" si="29"/>
        <v/>
      </c>
      <c r="N31" s="132" t="str">
        <f t="shared" si="29"/>
        <v/>
      </c>
      <c r="O31" s="132" t="str">
        <f t="shared" si="29"/>
        <v/>
      </c>
      <c r="P31" s="132" t="str">
        <f t="shared" si="29"/>
        <v/>
      </c>
      <c r="Q31" s="132" t="str">
        <f t="shared" si="29"/>
        <v/>
      </c>
      <c r="R31" s="132" t="str">
        <f t="shared" si="29"/>
        <v/>
      </c>
      <c r="S31" s="132" t="str">
        <f t="shared" si="29"/>
        <v/>
      </c>
      <c r="T31" s="132" t="str">
        <f t="shared" si="29"/>
        <v/>
      </c>
      <c r="U31" s="132" t="str">
        <f t="shared" si="29"/>
        <v/>
      </c>
      <c r="V31" s="132" t="str">
        <f t="shared" si="29"/>
        <v/>
      </c>
      <c r="W31" s="132" t="str">
        <f t="shared" si="29"/>
        <v/>
      </c>
      <c r="X31" s="132" t="str">
        <f t="shared" si="29"/>
        <v/>
      </c>
      <c r="Y31" s="132" t="str">
        <f t="shared" si="29"/>
        <v/>
      </c>
      <c r="Z31" s="132" t="str">
        <f t="shared" si="29"/>
        <v/>
      </c>
      <c r="AA31" s="132" t="str">
        <f t="shared" si="29"/>
        <v/>
      </c>
      <c r="AB31" s="132" t="str">
        <f t="shared" si="29"/>
        <v/>
      </c>
      <c r="AC31" s="132" t="str">
        <f t="shared" si="29"/>
        <v/>
      </c>
      <c r="AD31" s="132" t="str">
        <f t="shared" si="29"/>
        <v/>
      </c>
      <c r="AE31" s="132" t="str">
        <f t="shared" si="29"/>
        <v/>
      </c>
      <c r="AF31" s="132" t="str">
        <f t="shared" si="29"/>
        <v/>
      </c>
      <c r="AG31" s="132" t="str">
        <f t="shared" si="29"/>
        <v/>
      </c>
      <c r="AH31" s="132" t="str">
        <f t="shared" si="29"/>
        <v/>
      </c>
      <c r="AI31" s="132" t="str">
        <f t="shared" si="29"/>
        <v/>
      </c>
      <c r="AJ31" s="132" t="str">
        <f t="shared" si="29"/>
        <v/>
      </c>
      <c r="AK31" s="132" t="str">
        <f t="shared" si="29"/>
        <v/>
      </c>
      <c r="AL31" s="132" t="str">
        <f t="shared" si="29"/>
        <v/>
      </c>
      <c r="AM31" s="132" t="str">
        <f t="shared" si="29"/>
        <v/>
      </c>
      <c r="AN31" s="132" t="str">
        <f t="shared" si="29"/>
        <v/>
      </c>
      <c r="AO31" s="132" t="str">
        <f t="shared" si="29"/>
        <v/>
      </c>
      <c r="AP31" s="132" t="str">
        <f t="shared" si="29"/>
        <v/>
      </c>
      <c r="AQ31" s="132" t="str">
        <f t="shared" si="29"/>
        <v/>
      </c>
      <c r="AR31" s="132" t="str">
        <f t="shared" si="29"/>
        <v/>
      </c>
      <c r="AS31" s="132" t="str">
        <f t="shared" si="29"/>
        <v/>
      </c>
      <c r="AT31" s="132" t="str">
        <f t="shared" si="29"/>
        <v/>
      </c>
      <c r="AU31" s="132" t="str">
        <f t="shared" si="29"/>
        <v/>
      </c>
      <c r="AV31" s="132" t="str">
        <f t="shared" si="29"/>
        <v/>
      </c>
      <c r="AW31" s="132" t="str">
        <f t="shared" si="29"/>
        <v/>
      </c>
      <c r="AX31" s="132" t="str">
        <f t="shared" si="29"/>
        <v/>
      </c>
      <c r="AY31" s="132" t="str">
        <f t="shared" si="29"/>
        <v/>
      </c>
      <c r="AZ31" s="132" t="str">
        <f t="shared" si="29"/>
        <v/>
      </c>
      <c r="BA31" s="132" t="str">
        <f t="shared" si="29"/>
        <v/>
      </c>
      <c r="BB31" s="132" t="str">
        <f t="shared" si="29"/>
        <v/>
      </c>
      <c r="BC31" s="132" t="str">
        <f t="shared" si="29"/>
        <v/>
      </c>
      <c r="BD31" s="132" t="str">
        <f t="shared" si="29"/>
        <v/>
      </c>
      <c r="BE31" s="132" t="str">
        <f t="shared" si="29"/>
        <v/>
      </c>
      <c r="BF31" s="132" t="str">
        <f t="shared" si="29"/>
        <v/>
      </c>
      <c r="BG31" s="132" t="str">
        <f t="shared" si="29"/>
        <v/>
      </c>
      <c r="BH31" s="132" t="str">
        <f t="shared" si="29"/>
        <v/>
      </c>
      <c r="BI31" s="132" t="str">
        <f t="shared" si="29"/>
        <v/>
      </c>
      <c r="BJ31" s="132" t="str">
        <f t="shared" si="29"/>
        <v/>
      </c>
      <c r="BK31" s="132" t="str">
        <f t="shared" si="29"/>
        <v/>
      </c>
      <c r="BL31" s="132" t="str">
        <f t="shared" si="29"/>
        <v/>
      </c>
      <c r="BM31" s="132" t="str">
        <f t="shared" si="29"/>
        <v/>
      </c>
      <c r="BN31" s="132" t="str">
        <f t="shared" ref="BN31:DY31" si="30">(IF(BN30=$B$32,BN28,""))</f>
        <v/>
      </c>
      <c r="BO31" s="132" t="str">
        <f t="shared" si="30"/>
        <v/>
      </c>
      <c r="BP31" s="132" t="str">
        <f t="shared" si="30"/>
        <v/>
      </c>
      <c r="BQ31" s="132" t="str">
        <f t="shared" si="30"/>
        <v/>
      </c>
      <c r="BR31" s="132" t="str">
        <f t="shared" si="30"/>
        <v/>
      </c>
      <c r="BS31" s="132" t="str">
        <f t="shared" si="30"/>
        <v/>
      </c>
      <c r="BT31" s="132" t="str">
        <f t="shared" si="30"/>
        <v/>
      </c>
      <c r="BU31" s="132" t="str">
        <f t="shared" si="30"/>
        <v/>
      </c>
      <c r="BV31" s="132" t="str">
        <f t="shared" si="30"/>
        <v/>
      </c>
      <c r="BW31" s="132" t="str">
        <f t="shared" si="30"/>
        <v/>
      </c>
      <c r="BX31" s="132" t="str">
        <f t="shared" si="30"/>
        <v/>
      </c>
      <c r="BY31" s="132" t="str">
        <f t="shared" si="30"/>
        <v/>
      </c>
      <c r="BZ31" s="132" t="str">
        <f t="shared" si="30"/>
        <v/>
      </c>
      <c r="CA31" s="132" t="str">
        <f t="shared" si="30"/>
        <v/>
      </c>
      <c r="CB31" s="132" t="str">
        <f t="shared" si="30"/>
        <v/>
      </c>
      <c r="CC31" s="132" t="str">
        <f t="shared" si="30"/>
        <v/>
      </c>
      <c r="CD31" s="132" t="str">
        <f t="shared" si="30"/>
        <v/>
      </c>
      <c r="CE31" s="132" t="str">
        <f t="shared" si="30"/>
        <v/>
      </c>
      <c r="CF31" s="132" t="str">
        <f t="shared" si="30"/>
        <v/>
      </c>
      <c r="CG31" s="132" t="str">
        <f t="shared" si="30"/>
        <v/>
      </c>
      <c r="CH31" s="132" t="str">
        <f t="shared" si="30"/>
        <v/>
      </c>
      <c r="CI31" s="132" t="str">
        <f t="shared" si="30"/>
        <v/>
      </c>
      <c r="CJ31" s="132" t="str">
        <f t="shared" si="30"/>
        <v/>
      </c>
      <c r="CK31" s="132" t="str">
        <f t="shared" si="30"/>
        <v/>
      </c>
      <c r="CL31" s="132" t="str">
        <f t="shared" si="30"/>
        <v/>
      </c>
      <c r="CM31" s="132" t="str">
        <f t="shared" si="30"/>
        <v/>
      </c>
      <c r="CN31" s="132" t="str">
        <f t="shared" si="30"/>
        <v/>
      </c>
      <c r="CO31" s="132" t="str">
        <f t="shared" si="30"/>
        <v/>
      </c>
      <c r="CP31" s="132" t="str">
        <f t="shared" si="30"/>
        <v/>
      </c>
      <c r="CQ31" s="132" t="str">
        <f t="shared" si="30"/>
        <v/>
      </c>
      <c r="CR31" s="132" t="str">
        <f t="shared" si="30"/>
        <v/>
      </c>
      <c r="CS31" s="132" t="str">
        <f t="shared" si="30"/>
        <v/>
      </c>
      <c r="CT31" s="132" t="str">
        <f t="shared" si="30"/>
        <v/>
      </c>
      <c r="CU31" s="132" t="str">
        <f t="shared" si="30"/>
        <v/>
      </c>
      <c r="CV31" s="132" t="str">
        <f t="shared" si="30"/>
        <v/>
      </c>
      <c r="CW31" s="132" t="str">
        <f t="shared" si="30"/>
        <v/>
      </c>
      <c r="CX31" s="132" t="str">
        <f t="shared" si="30"/>
        <v/>
      </c>
      <c r="CY31" s="132" t="str">
        <f t="shared" si="30"/>
        <v/>
      </c>
      <c r="CZ31" s="132" t="str">
        <f t="shared" si="30"/>
        <v/>
      </c>
      <c r="DA31" s="132" t="str">
        <f t="shared" si="30"/>
        <v/>
      </c>
      <c r="DB31" s="132" t="str">
        <f t="shared" si="30"/>
        <v/>
      </c>
      <c r="DC31" s="132" t="str">
        <f t="shared" si="30"/>
        <v/>
      </c>
      <c r="DD31" s="132" t="str">
        <f t="shared" si="30"/>
        <v/>
      </c>
      <c r="DE31" s="132" t="str">
        <f t="shared" si="30"/>
        <v/>
      </c>
      <c r="DF31" s="132" t="str">
        <f t="shared" si="30"/>
        <v/>
      </c>
      <c r="DG31" s="132" t="str">
        <f t="shared" si="30"/>
        <v/>
      </c>
      <c r="DH31" s="132" t="str">
        <f t="shared" si="30"/>
        <v/>
      </c>
      <c r="DI31" s="132" t="str">
        <f t="shared" si="30"/>
        <v/>
      </c>
      <c r="DJ31" s="132" t="str">
        <f t="shared" si="30"/>
        <v/>
      </c>
      <c r="DK31" s="132" t="str">
        <f t="shared" si="30"/>
        <v/>
      </c>
      <c r="DL31" s="132" t="str">
        <f t="shared" si="30"/>
        <v/>
      </c>
      <c r="DM31" s="132" t="str">
        <f t="shared" si="30"/>
        <v/>
      </c>
      <c r="DN31" s="132" t="str">
        <f t="shared" si="30"/>
        <v/>
      </c>
      <c r="DO31" s="132" t="str">
        <f t="shared" si="30"/>
        <v/>
      </c>
      <c r="DP31" s="132" t="str">
        <f t="shared" si="30"/>
        <v/>
      </c>
      <c r="DQ31" s="132" t="str">
        <f t="shared" si="30"/>
        <v/>
      </c>
      <c r="DR31" s="132" t="str">
        <f t="shared" si="30"/>
        <v/>
      </c>
      <c r="DS31" s="132" t="str">
        <f t="shared" si="30"/>
        <v/>
      </c>
      <c r="DT31" s="132" t="str">
        <f t="shared" si="30"/>
        <v/>
      </c>
      <c r="DU31" s="132" t="str">
        <f t="shared" si="30"/>
        <v/>
      </c>
      <c r="DV31" s="132" t="str">
        <f t="shared" si="30"/>
        <v/>
      </c>
      <c r="DW31" s="132" t="str">
        <f t="shared" si="30"/>
        <v/>
      </c>
      <c r="DX31" s="132" t="str">
        <f t="shared" si="30"/>
        <v/>
      </c>
      <c r="DY31" s="132" t="str">
        <f t="shared" si="30"/>
        <v/>
      </c>
      <c r="DZ31" s="132" t="str">
        <f t="shared" ref="DZ31:GK31" si="31">(IF(DZ30=$B$32,DZ28,""))</f>
        <v/>
      </c>
      <c r="EA31" s="132" t="str">
        <f t="shared" si="31"/>
        <v/>
      </c>
      <c r="EB31" s="132" t="str">
        <f t="shared" si="31"/>
        <v/>
      </c>
      <c r="EC31" s="132" t="str">
        <f t="shared" si="31"/>
        <v/>
      </c>
      <c r="ED31" s="132" t="str">
        <f t="shared" si="31"/>
        <v/>
      </c>
      <c r="EE31" s="132" t="str">
        <f t="shared" si="31"/>
        <v/>
      </c>
      <c r="EF31" s="132" t="str">
        <f t="shared" si="31"/>
        <v/>
      </c>
      <c r="EG31" s="132" t="str">
        <f t="shared" si="31"/>
        <v/>
      </c>
      <c r="EH31" s="132" t="str">
        <f t="shared" si="31"/>
        <v/>
      </c>
      <c r="EI31" s="132" t="str">
        <f t="shared" si="31"/>
        <v/>
      </c>
      <c r="EJ31" s="132" t="str">
        <f t="shared" si="31"/>
        <v/>
      </c>
      <c r="EK31" s="132" t="str">
        <f t="shared" si="31"/>
        <v/>
      </c>
      <c r="EL31" s="132" t="str">
        <f t="shared" si="31"/>
        <v/>
      </c>
      <c r="EM31" s="132" t="str">
        <f t="shared" si="31"/>
        <v/>
      </c>
      <c r="EN31" s="132" t="str">
        <f t="shared" si="31"/>
        <v/>
      </c>
      <c r="EO31" s="132" t="str">
        <f t="shared" si="31"/>
        <v/>
      </c>
      <c r="EP31" s="132" t="str">
        <f t="shared" si="31"/>
        <v/>
      </c>
      <c r="EQ31" s="132" t="str">
        <f t="shared" si="31"/>
        <v/>
      </c>
      <c r="ER31" s="132" t="str">
        <f t="shared" si="31"/>
        <v/>
      </c>
      <c r="ES31" s="132" t="str">
        <f t="shared" si="31"/>
        <v/>
      </c>
      <c r="ET31" s="132" t="str">
        <f t="shared" si="31"/>
        <v/>
      </c>
      <c r="EU31" s="132" t="str">
        <f t="shared" si="31"/>
        <v/>
      </c>
      <c r="EV31" s="132" t="str">
        <f t="shared" si="31"/>
        <v/>
      </c>
      <c r="EW31" s="132" t="str">
        <f t="shared" si="31"/>
        <v/>
      </c>
      <c r="EX31" s="132" t="str">
        <f t="shared" si="31"/>
        <v/>
      </c>
      <c r="EY31" s="132" t="str">
        <f t="shared" si="31"/>
        <v/>
      </c>
      <c r="EZ31" s="132" t="str">
        <f t="shared" si="31"/>
        <v/>
      </c>
      <c r="FA31" s="132" t="str">
        <f t="shared" si="31"/>
        <v/>
      </c>
      <c r="FB31" s="132" t="str">
        <f t="shared" si="31"/>
        <v/>
      </c>
      <c r="FC31" s="132" t="str">
        <f t="shared" si="31"/>
        <v/>
      </c>
      <c r="FD31" s="132" t="str">
        <f t="shared" si="31"/>
        <v/>
      </c>
      <c r="FE31" s="132" t="str">
        <f t="shared" si="31"/>
        <v/>
      </c>
      <c r="FF31" s="132" t="str">
        <f t="shared" si="31"/>
        <v/>
      </c>
      <c r="FG31" s="132" t="str">
        <f t="shared" si="31"/>
        <v/>
      </c>
      <c r="FH31" s="132" t="str">
        <f t="shared" si="31"/>
        <v/>
      </c>
      <c r="FI31" s="132" t="str">
        <f t="shared" si="31"/>
        <v/>
      </c>
      <c r="FJ31" s="132" t="str">
        <f t="shared" si="31"/>
        <v/>
      </c>
      <c r="FK31" s="132" t="str">
        <f t="shared" si="31"/>
        <v/>
      </c>
      <c r="FL31" s="132" t="str">
        <f t="shared" si="31"/>
        <v/>
      </c>
      <c r="FM31" s="132" t="str">
        <f t="shared" si="31"/>
        <v/>
      </c>
      <c r="FN31" s="132" t="str">
        <f t="shared" si="31"/>
        <v/>
      </c>
      <c r="FO31" s="132" t="str">
        <f t="shared" si="31"/>
        <v/>
      </c>
      <c r="FP31" s="132" t="str">
        <f t="shared" si="31"/>
        <v/>
      </c>
      <c r="FQ31" s="132" t="str">
        <f t="shared" si="31"/>
        <v/>
      </c>
      <c r="FR31" s="132" t="str">
        <f t="shared" si="31"/>
        <v/>
      </c>
      <c r="FS31" s="132" t="str">
        <f t="shared" si="31"/>
        <v/>
      </c>
      <c r="FT31" s="132" t="str">
        <f t="shared" si="31"/>
        <v/>
      </c>
      <c r="FU31" s="132" t="str">
        <f t="shared" si="31"/>
        <v/>
      </c>
      <c r="FV31" s="132" t="str">
        <f t="shared" si="31"/>
        <v/>
      </c>
      <c r="FW31" s="132" t="str">
        <f t="shared" si="31"/>
        <v/>
      </c>
      <c r="FX31" s="132" t="str">
        <f t="shared" si="31"/>
        <v/>
      </c>
      <c r="FY31" s="132" t="str">
        <f t="shared" si="31"/>
        <v/>
      </c>
      <c r="FZ31" s="132" t="str">
        <f t="shared" si="31"/>
        <v/>
      </c>
      <c r="GA31" s="132" t="str">
        <f t="shared" si="31"/>
        <v/>
      </c>
      <c r="GB31" s="132" t="str">
        <f t="shared" si="31"/>
        <v/>
      </c>
      <c r="GC31" s="132" t="str">
        <f t="shared" si="31"/>
        <v/>
      </c>
      <c r="GD31" s="132" t="str">
        <f t="shared" si="31"/>
        <v/>
      </c>
      <c r="GE31" s="132" t="str">
        <f t="shared" si="31"/>
        <v/>
      </c>
      <c r="GF31" s="132" t="str">
        <f t="shared" si="31"/>
        <v/>
      </c>
      <c r="GG31" s="132" t="str">
        <f t="shared" si="31"/>
        <v/>
      </c>
      <c r="GH31" s="132" t="str">
        <f t="shared" si="31"/>
        <v/>
      </c>
      <c r="GI31" s="132" t="str">
        <f t="shared" si="31"/>
        <v/>
      </c>
      <c r="GJ31" s="132" t="str">
        <f t="shared" si="31"/>
        <v/>
      </c>
      <c r="GK31" s="132" t="str">
        <f t="shared" si="31"/>
        <v/>
      </c>
      <c r="GL31" s="132" t="str">
        <f t="shared" ref="GL31:IQ31" si="32">(IF(GL30=$B$32,GL28,""))</f>
        <v/>
      </c>
      <c r="GM31" s="132" t="str">
        <f t="shared" si="32"/>
        <v/>
      </c>
      <c r="GN31" s="132" t="str">
        <f t="shared" si="32"/>
        <v/>
      </c>
      <c r="GO31" s="132" t="str">
        <f t="shared" si="32"/>
        <v/>
      </c>
      <c r="GP31" s="132" t="str">
        <f t="shared" si="32"/>
        <v/>
      </c>
      <c r="GQ31" s="132" t="str">
        <f t="shared" si="32"/>
        <v/>
      </c>
      <c r="GR31" s="132" t="str">
        <f t="shared" si="32"/>
        <v/>
      </c>
      <c r="GS31" s="132" t="str">
        <f t="shared" si="32"/>
        <v/>
      </c>
      <c r="GT31" s="132" t="str">
        <f t="shared" si="32"/>
        <v/>
      </c>
      <c r="GU31" s="132" t="str">
        <f t="shared" si="32"/>
        <v/>
      </c>
      <c r="GV31" s="132" t="str">
        <f t="shared" si="32"/>
        <v/>
      </c>
      <c r="GW31" s="132" t="str">
        <f t="shared" si="32"/>
        <v/>
      </c>
      <c r="GX31" s="132" t="str">
        <f t="shared" si="32"/>
        <v/>
      </c>
      <c r="GY31" s="132" t="str">
        <f t="shared" si="32"/>
        <v/>
      </c>
      <c r="GZ31" s="132" t="str">
        <f t="shared" si="32"/>
        <v/>
      </c>
      <c r="HA31" s="132" t="str">
        <f t="shared" si="32"/>
        <v/>
      </c>
      <c r="HB31" s="132" t="str">
        <f t="shared" si="32"/>
        <v/>
      </c>
      <c r="HC31" s="132" t="str">
        <f t="shared" si="32"/>
        <v/>
      </c>
      <c r="HD31" s="132" t="str">
        <f t="shared" si="32"/>
        <v/>
      </c>
      <c r="HE31" s="132" t="str">
        <f t="shared" si="32"/>
        <v/>
      </c>
      <c r="HF31" s="132" t="str">
        <f t="shared" si="32"/>
        <v/>
      </c>
      <c r="HG31" s="132" t="str">
        <f t="shared" si="32"/>
        <v/>
      </c>
      <c r="HH31" s="132" t="str">
        <f t="shared" si="32"/>
        <v/>
      </c>
      <c r="HI31" s="132" t="str">
        <f t="shared" si="32"/>
        <v/>
      </c>
      <c r="HJ31" s="132" t="str">
        <f t="shared" si="32"/>
        <v/>
      </c>
      <c r="HK31" s="132" t="str">
        <f t="shared" si="32"/>
        <v/>
      </c>
      <c r="HL31" s="132" t="str">
        <f t="shared" si="32"/>
        <v/>
      </c>
      <c r="HM31" s="132" t="str">
        <f t="shared" si="32"/>
        <v/>
      </c>
      <c r="HN31" s="132" t="str">
        <f t="shared" si="32"/>
        <v/>
      </c>
      <c r="HO31" s="132" t="str">
        <f t="shared" si="32"/>
        <v/>
      </c>
      <c r="HP31" s="132" t="str">
        <f t="shared" si="32"/>
        <v/>
      </c>
      <c r="HQ31" s="132" t="str">
        <f t="shared" si="32"/>
        <v/>
      </c>
      <c r="HR31" s="132" t="str">
        <f t="shared" si="32"/>
        <v/>
      </c>
      <c r="HS31" s="132" t="str">
        <f t="shared" si="32"/>
        <v/>
      </c>
      <c r="HT31" s="132" t="str">
        <f t="shared" si="32"/>
        <v/>
      </c>
      <c r="HU31" s="132" t="str">
        <f t="shared" si="32"/>
        <v/>
      </c>
      <c r="HV31" s="132" t="str">
        <f t="shared" si="32"/>
        <v/>
      </c>
      <c r="HW31" s="132" t="str">
        <f t="shared" si="32"/>
        <v/>
      </c>
      <c r="HX31" s="132" t="str">
        <f t="shared" si="32"/>
        <v/>
      </c>
      <c r="HY31" s="132" t="str">
        <f t="shared" si="32"/>
        <v/>
      </c>
      <c r="HZ31" s="132" t="str">
        <f t="shared" si="32"/>
        <v/>
      </c>
      <c r="IA31" s="132" t="str">
        <f t="shared" si="32"/>
        <v/>
      </c>
      <c r="IB31" s="132" t="str">
        <f t="shared" si="32"/>
        <v/>
      </c>
      <c r="IC31" s="132" t="str">
        <f t="shared" si="32"/>
        <v/>
      </c>
      <c r="ID31" s="132" t="str">
        <f t="shared" si="32"/>
        <v/>
      </c>
      <c r="IE31" s="132" t="str">
        <f t="shared" si="32"/>
        <v/>
      </c>
      <c r="IF31" s="132" t="str">
        <f t="shared" si="32"/>
        <v/>
      </c>
      <c r="IG31" s="132" t="str">
        <f t="shared" si="32"/>
        <v/>
      </c>
      <c r="IH31" s="132" t="str">
        <f t="shared" si="32"/>
        <v/>
      </c>
      <c r="II31" s="132" t="str">
        <f t="shared" si="32"/>
        <v/>
      </c>
      <c r="IJ31" s="132" t="str">
        <f t="shared" si="32"/>
        <v/>
      </c>
      <c r="IK31" s="132" t="str">
        <f t="shared" si="32"/>
        <v/>
      </c>
      <c r="IL31" s="132" t="str">
        <f t="shared" si="32"/>
        <v/>
      </c>
      <c r="IM31" s="132" t="str">
        <f t="shared" si="32"/>
        <v/>
      </c>
      <c r="IN31" s="132" t="str">
        <f t="shared" si="32"/>
        <v/>
      </c>
      <c r="IO31" s="132" t="str">
        <f t="shared" si="32"/>
        <v/>
      </c>
      <c r="IP31" s="132" t="str">
        <f t="shared" si="32"/>
        <v/>
      </c>
      <c r="IQ31" s="132" t="str">
        <f t="shared" si="32"/>
        <v/>
      </c>
    </row>
    <row r="32" spans="1:252" x14ac:dyDescent="0.25">
      <c r="A32" s="132" t="s">
        <v>77</v>
      </c>
      <c r="B32" s="132">
        <f>MIN(B26:IR26,B30:IQ30)</f>
        <v>0.48720400000028818</v>
      </c>
    </row>
    <row r="33" spans="1:252" x14ac:dyDescent="0.25">
      <c r="A33" s="141" t="s">
        <v>74</v>
      </c>
      <c r="B33" s="132">
        <f>SUM(B27:IR27,B31:IQ31)</f>
        <v>0.45</v>
      </c>
    </row>
    <row r="35" spans="1:252" x14ac:dyDescent="0.25">
      <c r="A35" s="140" t="s">
        <v>55</v>
      </c>
      <c r="B35" s="132">
        <v>0</v>
      </c>
      <c r="C35" s="132">
        <v>5.0000000000000001E-3</v>
      </c>
      <c r="D35" s="132">
        <v>0.01</v>
      </c>
      <c r="E35" s="132">
        <v>1.4999999999999999E-2</v>
      </c>
      <c r="F35" s="132">
        <v>0.02</v>
      </c>
      <c r="G35" s="132">
        <v>2.5000000000000001E-2</v>
      </c>
      <c r="H35" s="132">
        <v>0.03</v>
      </c>
      <c r="I35" s="132">
        <v>3.5000000000000003E-2</v>
      </c>
      <c r="J35" s="132">
        <v>0.04</v>
      </c>
      <c r="K35" s="132">
        <v>4.4999999999999998E-2</v>
      </c>
      <c r="L35" s="132">
        <v>0.05</v>
      </c>
      <c r="M35" s="132">
        <v>5.5E-2</v>
      </c>
      <c r="N35" s="132">
        <v>0.06</v>
      </c>
      <c r="O35" s="132">
        <v>6.5000000000000002E-2</v>
      </c>
      <c r="P35" s="132">
        <v>7.0000000000000007E-2</v>
      </c>
      <c r="Q35" s="132">
        <v>7.4999999999999997E-2</v>
      </c>
      <c r="R35" s="132">
        <v>0.08</v>
      </c>
      <c r="S35" s="132">
        <v>8.5000000000000006E-2</v>
      </c>
      <c r="T35" s="132">
        <v>0.09</v>
      </c>
      <c r="U35" s="132">
        <v>9.5000000000000001E-2</v>
      </c>
      <c r="V35" s="132">
        <v>0.1</v>
      </c>
      <c r="W35" s="132">
        <v>0.105</v>
      </c>
      <c r="X35" s="132">
        <v>0.11</v>
      </c>
      <c r="Y35" s="132">
        <v>0.115</v>
      </c>
      <c r="Z35" s="132">
        <v>0.12</v>
      </c>
      <c r="AA35" s="132">
        <v>0.125</v>
      </c>
      <c r="AB35" s="132">
        <v>0.13</v>
      </c>
      <c r="AC35" s="132">
        <v>0.13500000000000001</v>
      </c>
      <c r="AD35" s="132">
        <v>0.14000000000000001</v>
      </c>
      <c r="AE35" s="132">
        <v>0.14499999999999999</v>
      </c>
      <c r="AF35" s="132">
        <v>0.15</v>
      </c>
      <c r="AG35" s="132">
        <v>0.155</v>
      </c>
      <c r="AH35" s="132">
        <v>0.16</v>
      </c>
      <c r="AI35" s="132">
        <v>0.16500000000000001</v>
      </c>
      <c r="AJ35" s="132">
        <v>0.17</v>
      </c>
      <c r="AK35" s="132">
        <v>0.17499999999999999</v>
      </c>
      <c r="AL35" s="132">
        <v>0.18</v>
      </c>
      <c r="AM35" s="132">
        <v>0.185</v>
      </c>
      <c r="AN35" s="132">
        <v>0.19</v>
      </c>
      <c r="AO35" s="132">
        <v>0.19500000000000001</v>
      </c>
      <c r="AP35" s="132">
        <v>0.2</v>
      </c>
      <c r="AQ35" s="132">
        <v>0.20499999999999999</v>
      </c>
      <c r="AR35" s="132">
        <v>0.21</v>
      </c>
      <c r="AS35" s="132">
        <v>0.215</v>
      </c>
      <c r="AT35" s="132">
        <v>0.22</v>
      </c>
      <c r="AU35" s="132">
        <v>0.22500000000000001</v>
      </c>
      <c r="AV35" s="132">
        <v>0.23</v>
      </c>
      <c r="AW35" s="132">
        <v>0.23499999999999999</v>
      </c>
      <c r="AX35" s="132">
        <v>0.24</v>
      </c>
      <c r="AY35" s="132">
        <v>0.245</v>
      </c>
      <c r="AZ35" s="132">
        <v>0.25</v>
      </c>
      <c r="BA35" s="132">
        <v>0.255</v>
      </c>
      <c r="BB35" s="132">
        <v>0.26</v>
      </c>
      <c r="BC35" s="132">
        <v>0.26500000000000001</v>
      </c>
      <c r="BD35" s="132">
        <v>0.27</v>
      </c>
      <c r="BE35" s="132">
        <v>0.27500000000000002</v>
      </c>
      <c r="BF35" s="132">
        <v>0.28000000000000003</v>
      </c>
      <c r="BG35" s="132">
        <v>0.28499999999999998</v>
      </c>
      <c r="BH35" s="132">
        <v>0.28999999999999998</v>
      </c>
      <c r="BI35" s="132">
        <v>0.29499999999999998</v>
      </c>
      <c r="BJ35" s="132">
        <v>0.3</v>
      </c>
      <c r="BK35" s="132">
        <v>0.30499999999999999</v>
      </c>
      <c r="BL35" s="132">
        <v>0.31</v>
      </c>
      <c r="BM35" s="132">
        <v>0.315</v>
      </c>
      <c r="BN35" s="132">
        <v>0.32</v>
      </c>
      <c r="BO35" s="132">
        <v>0.32500000000000001</v>
      </c>
      <c r="BP35" s="132">
        <v>0.33</v>
      </c>
      <c r="BQ35" s="132">
        <v>0.33500000000000002</v>
      </c>
      <c r="BR35" s="132">
        <v>0.34</v>
      </c>
      <c r="BS35" s="132">
        <v>0.34499999999999997</v>
      </c>
      <c r="BT35" s="132">
        <v>0.35</v>
      </c>
      <c r="BU35" s="132">
        <v>0.35499999999999998</v>
      </c>
      <c r="BV35" s="132">
        <v>0.36</v>
      </c>
      <c r="BW35" s="132">
        <v>0.36499999999999999</v>
      </c>
      <c r="BX35" s="132">
        <v>0.37</v>
      </c>
      <c r="BY35" s="132">
        <v>0.375</v>
      </c>
      <c r="BZ35" s="132">
        <v>0.38</v>
      </c>
      <c r="CA35" s="132">
        <v>0.38500000000000001</v>
      </c>
      <c r="CB35" s="132">
        <v>0.39</v>
      </c>
      <c r="CC35" s="132">
        <v>0.39500000000000002</v>
      </c>
      <c r="CD35" s="132">
        <v>0.4</v>
      </c>
      <c r="CE35" s="132">
        <v>0.40500000000000003</v>
      </c>
      <c r="CF35" s="132">
        <v>0.41</v>
      </c>
      <c r="CG35" s="132">
        <v>0.41499999999999998</v>
      </c>
      <c r="CH35" s="132">
        <v>0.42</v>
      </c>
      <c r="CI35" s="132">
        <v>0.42499999999999999</v>
      </c>
      <c r="CJ35" s="132">
        <v>0.43</v>
      </c>
      <c r="CK35" s="132">
        <v>0.435</v>
      </c>
      <c r="CL35" s="132">
        <v>0.44</v>
      </c>
      <c r="CM35" s="132">
        <v>0.44500000000000001</v>
      </c>
      <c r="CN35" s="132">
        <v>0.45</v>
      </c>
      <c r="CO35" s="132">
        <v>0.45500000000000002</v>
      </c>
      <c r="CP35" s="132">
        <v>0.46</v>
      </c>
      <c r="CQ35" s="132">
        <v>0.46500000000000002</v>
      </c>
      <c r="CR35" s="132">
        <v>0.47</v>
      </c>
      <c r="CS35" s="132">
        <v>0.47499999999999998</v>
      </c>
      <c r="CT35" s="132">
        <v>0.48</v>
      </c>
      <c r="CU35" s="132">
        <v>0.48499999999999999</v>
      </c>
      <c r="CV35" s="132">
        <v>0.49</v>
      </c>
      <c r="CW35" s="132">
        <v>0.495</v>
      </c>
      <c r="CX35" s="132">
        <v>0.5</v>
      </c>
      <c r="CY35" s="132">
        <v>0.505</v>
      </c>
      <c r="CZ35" s="132">
        <v>0.51</v>
      </c>
      <c r="DA35" s="132">
        <v>0.51500000000000001</v>
      </c>
      <c r="DB35" s="132">
        <v>0.52</v>
      </c>
      <c r="DC35" s="132">
        <v>0.52500000000000002</v>
      </c>
      <c r="DD35" s="132">
        <v>0.53</v>
      </c>
      <c r="DE35" s="132">
        <v>0.53500000000000003</v>
      </c>
      <c r="DF35" s="132">
        <v>0.54</v>
      </c>
      <c r="DG35" s="132">
        <v>0.54500000000000004</v>
      </c>
      <c r="DH35" s="132">
        <v>0.55000000000000004</v>
      </c>
      <c r="DI35" s="132">
        <v>0.55500000000000005</v>
      </c>
      <c r="DJ35" s="132">
        <v>0.56000000000000005</v>
      </c>
      <c r="DK35" s="132">
        <v>0.56499999999999995</v>
      </c>
      <c r="DL35" s="132">
        <v>0.56999999999999995</v>
      </c>
      <c r="DM35" s="132">
        <v>0.57499999999999996</v>
      </c>
      <c r="DN35" s="132">
        <v>0.57999999999999996</v>
      </c>
      <c r="DO35" s="132">
        <v>0.58499999999999996</v>
      </c>
      <c r="DP35" s="132">
        <v>0.59</v>
      </c>
      <c r="DQ35" s="132">
        <v>0.59499999999999997</v>
      </c>
      <c r="DR35" s="132">
        <v>0.6</v>
      </c>
      <c r="DS35" s="132">
        <v>0.60499999999999998</v>
      </c>
      <c r="DT35" s="132">
        <v>0.61</v>
      </c>
      <c r="DU35" s="132">
        <v>0.61499999999999999</v>
      </c>
      <c r="DV35" s="132">
        <v>0.62</v>
      </c>
      <c r="DW35" s="132">
        <v>0.625</v>
      </c>
      <c r="DX35" s="132">
        <v>0.63</v>
      </c>
      <c r="DY35" s="132">
        <v>0.63500000000000001</v>
      </c>
      <c r="DZ35" s="132">
        <v>0.64</v>
      </c>
      <c r="EA35" s="132">
        <v>0.64500000000000002</v>
      </c>
      <c r="EB35" s="132">
        <v>0.65</v>
      </c>
      <c r="EC35" s="132">
        <v>0.65500000000000003</v>
      </c>
      <c r="ED35" s="132">
        <v>0.66</v>
      </c>
      <c r="EE35" s="132">
        <v>0.66500000000000004</v>
      </c>
      <c r="EF35" s="132">
        <v>0.67</v>
      </c>
      <c r="EG35" s="132">
        <v>0.67500000000000004</v>
      </c>
      <c r="EH35" s="132">
        <v>0.68</v>
      </c>
      <c r="EI35" s="132">
        <v>0.68500000000000005</v>
      </c>
      <c r="EJ35" s="132">
        <v>0.69</v>
      </c>
      <c r="EK35" s="132">
        <v>0.69499999999999995</v>
      </c>
      <c r="EL35" s="132">
        <v>0.7</v>
      </c>
      <c r="EM35" s="132">
        <v>0.70499999999999996</v>
      </c>
      <c r="EN35" s="132">
        <v>0.71</v>
      </c>
      <c r="EO35" s="132">
        <v>0.71499999999999997</v>
      </c>
      <c r="EP35" s="132">
        <v>0.72</v>
      </c>
      <c r="EQ35" s="132">
        <v>0.72499999999999998</v>
      </c>
      <c r="ER35" s="132">
        <v>0.73</v>
      </c>
      <c r="ES35" s="132">
        <v>0.73499999999999999</v>
      </c>
      <c r="ET35" s="132">
        <v>0.74</v>
      </c>
      <c r="EU35" s="132">
        <v>0.745</v>
      </c>
      <c r="EV35" s="132">
        <v>0.75</v>
      </c>
      <c r="EW35" s="132">
        <v>0.755</v>
      </c>
      <c r="EX35" s="132">
        <v>0.76</v>
      </c>
      <c r="EY35" s="132">
        <v>0.76500000000000001</v>
      </c>
      <c r="EZ35" s="132">
        <v>0.77</v>
      </c>
      <c r="FA35" s="132">
        <v>0.77500000000000002</v>
      </c>
      <c r="FB35" s="132">
        <v>0.78</v>
      </c>
      <c r="FC35" s="132">
        <v>0.78500000000000003</v>
      </c>
      <c r="FD35" s="132">
        <v>0.79</v>
      </c>
      <c r="FE35" s="132">
        <v>0.79500000000000004</v>
      </c>
      <c r="FF35" s="132">
        <v>0.8</v>
      </c>
      <c r="FG35" s="132">
        <v>0.80500000000000005</v>
      </c>
      <c r="FH35" s="132">
        <v>0.81</v>
      </c>
      <c r="FI35" s="132">
        <v>0.81499999999999995</v>
      </c>
      <c r="FJ35" s="132">
        <v>0.82</v>
      </c>
      <c r="FK35" s="132">
        <v>0.82499999999999996</v>
      </c>
      <c r="FL35" s="132">
        <v>0.83</v>
      </c>
      <c r="FM35" s="132">
        <v>0.83499999999999996</v>
      </c>
      <c r="FN35" s="132">
        <v>0.84</v>
      </c>
      <c r="FO35" s="132">
        <v>0.84499999999999997</v>
      </c>
      <c r="FP35" s="132">
        <v>0.85</v>
      </c>
      <c r="FQ35" s="132">
        <v>0.85499999999999998</v>
      </c>
      <c r="FR35" s="132">
        <v>0.86</v>
      </c>
      <c r="FS35" s="132">
        <v>0.86499999999999999</v>
      </c>
      <c r="FT35" s="132">
        <v>0.87</v>
      </c>
      <c r="FU35" s="132">
        <v>0.875</v>
      </c>
      <c r="FV35" s="132">
        <v>0.88</v>
      </c>
      <c r="FW35" s="132">
        <v>0.88500000000000001</v>
      </c>
      <c r="FX35" s="132">
        <v>0.89</v>
      </c>
      <c r="FY35" s="132">
        <v>0.89500000000000002</v>
      </c>
      <c r="FZ35" s="132">
        <v>0.9</v>
      </c>
      <c r="GA35" s="132">
        <v>0.90500000000000003</v>
      </c>
      <c r="GB35" s="132">
        <v>0.91</v>
      </c>
      <c r="GC35" s="132">
        <v>0.91500000000000004</v>
      </c>
      <c r="GD35" s="132">
        <v>0.92</v>
      </c>
      <c r="GE35" s="132">
        <v>0.92500000000000004</v>
      </c>
      <c r="GF35" s="132">
        <v>0.93</v>
      </c>
      <c r="GG35" s="132">
        <v>0.93500000000000005</v>
      </c>
      <c r="GH35" s="132">
        <v>0.94</v>
      </c>
      <c r="GI35" s="132">
        <v>0.94499999999999995</v>
      </c>
      <c r="GJ35" s="132">
        <v>0.95</v>
      </c>
      <c r="GK35" s="132">
        <v>0.95499999999999996</v>
      </c>
      <c r="GL35" s="132">
        <v>0.96</v>
      </c>
      <c r="GM35" s="132">
        <v>0.96499999999999997</v>
      </c>
      <c r="GN35" s="132">
        <v>0.97</v>
      </c>
      <c r="GO35" s="132">
        <v>0.97499999999999998</v>
      </c>
      <c r="GP35" s="132">
        <v>0.98</v>
      </c>
      <c r="GQ35" s="132">
        <v>0.98499999999999999</v>
      </c>
      <c r="GR35" s="132">
        <v>0.99</v>
      </c>
      <c r="GS35" s="132">
        <v>0.995</v>
      </c>
      <c r="GT35" s="132">
        <v>1</v>
      </c>
      <c r="GU35" s="132">
        <v>1.0049999999999999</v>
      </c>
      <c r="GV35" s="132">
        <v>1.01</v>
      </c>
      <c r="GW35" s="132">
        <v>1.0149999999999999</v>
      </c>
      <c r="GX35" s="132">
        <v>1.02</v>
      </c>
      <c r="GY35" s="132">
        <v>1.0249999999999999</v>
      </c>
      <c r="GZ35" s="132">
        <v>1.03</v>
      </c>
      <c r="HA35" s="132">
        <v>1.0349999999999999</v>
      </c>
      <c r="HB35" s="132">
        <v>1.04</v>
      </c>
      <c r="HC35" s="132">
        <v>1.0449999999999999</v>
      </c>
      <c r="HD35" s="132">
        <v>1.05</v>
      </c>
      <c r="HE35" s="132">
        <v>1.0549999999999999</v>
      </c>
      <c r="HF35" s="132">
        <v>1.06</v>
      </c>
      <c r="HG35" s="132">
        <v>1.0649999999999999</v>
      </c>
      <c r="HH35" s="132">
        <v>1.07</v>
      </c>
      <c r="HI35" s="132">
        <v>1.075</v>
      </c>
      <c r="HJ35" s="132">
        <v>1.08</v>
      </c>
      <c r="HK35" s="132">
        <v>1.085</v>
      </c>
      <c r="HL35" s="132">
        <v>1.0900000000000001</v>
      </c>
      <c r="HM35" s="132">
        <v>1.095</v>
      </c>
      <c r="HN35" s="132">
        <v>1.1000000000000001</v>
      </c>
      <c r="HO35" s="132">
        <v>1.105</v>
      </c>
      <c r="HP35" s="132">
        <v>1.1100000000000001</v>
      </c>
      <c r="HQ35" s="132">
        <v>1.115</v>
      </c>
      <c r="HR35" s="132">
        <v>1.1200000000000001</v>
      </c>
      <c r="HS35" s="132">
        <v>1.125</v>
      </c>
      <c r="HT35" s="132">
        <v>1.1299999999999999</v>
      </c>
      <c r="HU35" s="132">
        <v>1.135</v>
      </c>
      <c r="HV35" s="132">
        <v>1.1399999999999999</v>
      </c>
      <c r="HW35" s="132">
        <v>1.145</v>
      </c>
      <c r="HX35" s="132">
        <v>1.1499999999999999</v>
      </c>
      <c r="HY35" s="132">
        <v>1.155</v>
      </c>
      <c r="HZ35" s="132">
        <v>1.1599999999999999</v>
      </c>
      <c r="IA35" s="132">
        <v>1.165</v>
      </c>
      <c r="IB35" s="132">
        <v>1.17</v>
      </c>
      <c r="IC35" s="132">
        <v>1.175</v>
      </c>
      <c r="ID35" s="132">
        <v>1.18</v>
      </c>
      <c r="IE35" s="132">
        <v>1.1850000000000001</v>
      </c>
      <c r="IF35" s="132">
        <v>1.19</v>
      </c>
      <c r="IG35" s="132">
        <v>1.1950000000000001</v>
      </c>
      <c r="IH35" s="132">
        <v>1.2</v>
      </c>
      <c r="II35" s="132">
        <v>1.2050000000000001</v>
      </c>
      <c r="IJ35" s="132">
        <v>1.21</v>
      </c>
      <c r="IK35" s="132">
        <v>1.2150000000000001</v>
      </c>
      <c r="IL35" s="132">
        <v>1.22</v>
      </c>
      <c r="IM35" s="132">
        <v>1.2250000000000001</v>
      </c>
      <c r="IN35" s="132">
        <v>1.23</v>
      </c>
      <c r="IO35" s="132">
        <v>1.2350000000000001</v>
      </c>
      <c r="IP35" s="132">
        <v>1.24</v>
      </c>
      <c r="IQ35" s="132">
        <v>1.2450000000000001</v>
      </c>
      <c r="IR35" s="132">
        <v>1.25</v>
      </c>
    </row>
    <row r="36" spans="1:252" x14ac:dyDescent="0.25">
      <c r="A36" s="132" t="s">
        <v>78</v>
      </c>
      <c r="B36" s="139">
        <f>IF('Working Volume Calculator'!$H$9="Square or Rectangular",(4*$A$6^2*B35^3)-(3*$A$6*($D$6+$E$6)*B35^2)+(3*$D$6*$E$6*B35)-(3*$G$6),((PI()*B35)/12)*($D$6^2+$D$6*($D$6-2*B35*$A$6)+($D$6-2*B35*$A$6)^2)-$G$6)</f>
        <v>-1022</v>
      </c>
      <c r="C36" s="139">
        <f>IF('Working Volume Calculator'!$H$9="Square or Rectangular",(4*$A$6^2*C35^3)-(3*$A$6*($D$6+$E$6)*C35^2)+(3*$D$6*$E$6*C35)-(3*$G$6),((PI()*C35)/12)*($D$6^2+$D$6*($D$6-2*C35*$A$6)+($D$6-2*C35*$A$6)^2)-$G$6)</f>
        <v>-1011.394578</v>
      </c>
      <c r="D36" s="139">
        <f>IF('Working Volume Calculator'!$H$9="Square or Rectangular",(4*$A$6^2*D35^3)-(3*$A$6*($D$6+$E$6)*D35^2)+(3*$D$6*$E$6*D35)-(3*$G$6),((PI()*D35)/12)*($D$6^2+$D$6*($D$6-2*D35*$A$6)+($D$6-2*D35*$A$6)^2)-$G$6)</f>
        <v>-1000.805104</v>
      </c>
      <c r="E36" s="139">
        <f>IF('Working Volume Calculator'!$H$9="Square or Rectangular",(4*$A$6^2*E35^3)-(3*$A$6*($D$6+$E$6)*E35^2)+(3*$D$6*$E$6*E35)-(3*$G$6),((PI()*E35)/12)*($D$6^2+$D$6*($D$6-2*E35*$A$6)+($D$6-2*E35*$A$6)^2)-$G$6)</f>
        <v>-990.23156600000004</v>
      </c>
      <c r="F36" s="139">
        <f>IF('Working Volume Calculator'!$H$9="Square or Rectangular",(4*$A$6^2*F35^3)-(3*$A$6*($D$6+$E$6)*F35^2)+(3*$D$6*$E$6*F35)-(3*$G$6),((PI()*F35)/12)*($D$6^2+$D$6*($D$6-2*F35*$A$6)+($D$6-2*F35*$A$6)^2)-$G$6)</f>
        <v>-979.67395199999999</v>
      </c>
      <c r="G36" s="139">
        <f>IF('Working Volume Calculator'!$H$9="Square or Rectangular",(4*$A$6^2*G35^3)-(3*$A$6*($D$6+$E$6)*G35^2)+(3*$D$6*$E$6*G35)-(3*$G$6),((PI()*G35)/12)*($D$6^2+$D$6*($D$6-2*G35*$A$6)+($D$6-2*G35*$A$6)^2)-$G$6)</f>
        <v>-969.13225</v>
      </c>
      <c r="H36" s="139">
        <f>IF('Working Volume Calculator'!$H$9="Square or Rectangular",(4*$A$6^2*H35^3)-(3*$A$6*($D$6+$E$6)*H35^2)+(3*$D$6*$E$6*H35)-(3*$G$6),((PI()*H35)/12)*($D$6^2+$D$6*($D$6-2*H35*$A$6)+($D$6-2*H35*$A$6)^2)-$G$6)</f>
        <v>-958.606448</v>
      </c>
      <c r="I36" s="139">
        <f>IF('Working Volume Calculator'!$H$9="Square or Rectangular",(4*$A$6^2*I35^3)-(3*$A$6*($D$6+$E$6)*I35^2)+(3*$D$6*$E$6*I35)-(3*$G$6),((PI()*I35)/12)*($D$6^2+$D$6*($D$6-2*I35*$A$6)+($D$6-2*I35*$A$6)^2)-$G$6)</f>
        <v>-948.09653400000002</v>
      </c>
      <c r="J36" s="139">
        <f>IF('Working Volume Calculator'!$H$9="Square or Rectangular",(4*$A$6^2*J35^3)-(3*$A$6*($D$6+$E$6)*J35^2)+(3*$D$6*$E$6*J35)-(3*$G$6),((PI()*J35)/12)*($D$6^2+$D$6*($D$6-2*J35*$A$6)+($D$6-2*J35*$A$6)^2)-$G$6)</f>
        <v>-937.60249599999997</v>
      </c>
      <c r="K36" s="139">
        <f>IF('Working Volume Calculator'!$H$9="Square or Rectangular",(4*$A$6^2*K35^3)-(3*$A$6*($D$6+$E$6)*K35^2)+(3*$D$6*$E$6*K35)-(3*$G$6),((PI()*K35)/12)*($D$6^2+$D$6*($D$6-2*K35*$A$6)+($D$6-2*K35*$A$6)^2)-$G$6)</f>
        <v>-927.12432200000001</v>
      </c>
      <c r="L36" s="139">
        <f>IF('Working Volume Calculator'!$H$9="Square or Rectangular",(4*$A$6^2*L35^3)-(3*$A$6*($D$6+$E$6)*L35^2)+(3*$D$6*$E$6*L35)-(3*$G$6),((PI()*L35)/12)*($D$6^2+$D$6*($D$6-2*L35*$A$6)+($D$6-2*L35*$A$6)^2)-$G$6)</f>
        <v>-916.66200000000003</v>
      </c>
      <c r="M36" s="139">
        <f>IF('Working Volume Calculator'!$H$9="Square or Rectangular",(4*$A$6^2*M35^3)-(3*$A$6*($D$6+$E$6)*M35^2)+(3*$D$6*$E$6*M35)-(3*$G$6),((PI()*M35)/12)*($D$6^2+$D$6*($D$6-2*M35*$A$6)+($D$6-2*M35*$A$6)^2)-$G$6)</f>
        <v>-906.21551799999997</v>
      </c>
      <c r="N36" s="139">
        <f>IF('Working Volume Calculator'!$H$9="Square or Rectangular",(4*$A$6^2*N35^3)-(3*$A$6*($D$6+$E$6)*N35^2)+(3*$D$6*$E$6*N35)-(3*$G$6),((PI()*N35)/12)*($D$6^2+$D$6*($D$6-2*N35*$A$6)+($D$6-2*N35*$A$6)^2)-$G$6)</f>
        <v>-895.78486399999997</v>
      </c>
      <c r="O36" s="139">
        <f>IF('Working Volume Calculator'!$H$9="Square or Rectangular",(4*$A$6^2*O35^3)-(3*$A$6*($D$6+$E$6)*O35^2)+(3*$D$6*$E$6*O35)-(3*$G$6),((PI()*O35)/12)*($D$6^2+$D$6*($D$6-2*O35*$A$6)+($D$6-2*O35*$A$6)^2)-$G$6)</f>
        <v>-885.37002600000005</v>
      </c>
      <c r="P36" s="139">
        <f>IF('Working Volume Calculator'!$H$9="Square or Rectangular",(4*$A$6^2*P35^3)-(3*$A$6*($D$6+$E$6)*P35^2)+(3*$D$6*$E$6*P35)-(3*$G$6),((PI()*P35)/12)*($D$6^2+$D$6*($D$6-2*P35*$A$6)+($D$6-2*P35*$A$6)^2)-$G$6)</f>
        <v>-874.97099200000002</v>
      </c>
      <c r="Q36" s="139">
        <f>IF('Working Volume Calculator'!$H$9="Square or Rectangular",(4*$A$6^2*Q35^3)-(3*$A$6*($D$6+$E$6)*Q35^2)+(3*$D$6*$E$6*Q35)-(3*$G$6),((PI()*Q35)/12)*($D$6^2+$D$6*($D$6-2*Q35*$A$6)+($D$6-2*Q35*$A$6)^2)-$G$6)</f>
        <v>-864.58775000000003</v>
      </c>
      <c r="R36" s="139">
        <f>IF('Working Volume Calculator'!$H$9="Square or Rectangular",(4*$A$6^2*R35^3)-(3*$A$6*($D$6+$E$6)*R35^2)+(3*$D$6*$E$6*R35)-(3*$G$6),((PI()*R35)/12)*($D$6^2+$D$6*($D$6-2*R35*$A$6)+($D$6-2*R35*$A$6)^2)-$G$6)</f>
        <v>-854.22028799999998</v>
      </c>
      <c r="S36" s="139">
        <f>IF('Working Volume Calculator'!$H$9="Square or Rectangular",(4*$A$6^2*S35^3)-(3*$A$6*($D$6+$E$6)*S35^2)+(3*$D$6*$E$6*S35)-(3*$G$6),((PI()*S35)/12)*($D$6^2+$D$6*($D$6-2*S35*$A$6)+($D$6-2*S35*$A$6)^2)-$G$6)</f>
        <v>-843.86859400000003</v>
      </c>
      <c r="T36" s="139">
        <f>IF('Working Volume Calculator'!$H$9="Square or Rectangular",(4*$A$6^2*T35^3)-(3*$A$6*($D$6+$E$6)*T35^2)+(3*$D$6*$E$6*T35)-(3*$G$6),((PI()*T35)/12)*($D$6^2+$D$6*($D$6-2*T35*$A$6)+($D$6-2*T35*$A$6)^2)-$G$6)</f>
        <v>-833.53265600000009</v>
      </c>
      <c r="U36" s="139">
        <f>IF('Working Volume Calculator'!$H$9="Square or Rectangular",(4*$A$6^2*U35^3)-(3*$A$6*($D$6+$E$6)*U35^2)+(3*$D$6*$E$6*U35)-(3*$G$6),((PI()*U35)/12)*($D$6^2+$D$6*($D$6-2*U35*$A$6)+($D$6-2*U35*$A$6)^2)-$G$6)</f>
        <v>-823.21246199999996</v>
      </c>
      <c r="V36" s="139">
        <f>IF('Working Volume Calculator'!$H$9="Square or Rectangular",(4*$A$6^2*V35^3)-(3*$A$6*($D$6+$E$6)*V35^2)+(3*$D$6*$E$6*V35)-(3*$G$6),((PI()*V35)/12)*($D$6^2+$D$6*($D$6-2*V35*$A$6)+($D$6-2*V35*$A$6)^2)-$G$6)</f>
        <v>-812.90800000000002</v>
      </c>
      <c r="W36" s="139">
        <f>IF('Working Volume Calculator'!$H$9="Square or Rectangular",(4*$A$6^2*W35^3)-(3*$A$6*($D$6+$E$6)*W35^2)+(3*$D$6*$E$6*W35)-(3*$G$6),((PI()*W35)/12)*($D$6^2+$D$6*($D$6-2*W35*$A$6)+($D$6-2*W35*$A$6)^2)-$G$6)</f>
        <v>-802.61925799999995</v>
      </c>
      <c r="X36" s="139">
        <f>IF('Working Volume Calculator'!$H$9="Square or Rectangular",(4*$A$6^2*X35^3)-(3*$A$6*($D$6+$E$6)*X35^2)+(3*$D$6*$E$6*X35)-(3*$G$6),((PI()*X35)/12)*($D$6^2+$D$6*($D$6-2*X35*$A$6)+($D$6-2*X35*$A$6)^2)-$G$6)</f>
        <v>-792.34622400000001</v>
      </c>
      <c r="Y36" s="139">
        <f>IF('Working Volume Calculator'!$H$9="Square or Rectangular",(4*$A$6^2*Y35^3)-(3*$A$6*($D$6+$E$6)*Y35^2)+(3*$D$6*$E$6*Y35)-(3*$G$6),((PI()*Y35)/12)*($D$6^2+$D$6*($D$6-2*Y35*$A$6)+($D$6-2*Y35*$A$6)^2)-$G$6)</f>
        <v>-782.088886</v>
      </c>
      <c r="Z36" s="139">
        <f>IF('Working Volume Calculator'!$H$9="Square or Rectangular",(4*$A$6^2*Z35^3)-(3*$A$6*($D$6+$E$6)*Z35^2)+(3*$D$6*$E$6*Z35)-(3*$G$6),((PI()*Z35)/12)*($D$6^2+$D$6*($D$6-2*Z35*$A$6)+($D$6-2*Z35*$A$6)^2)-$G$6)</f>
        <v>-771.84723200000008</v>
      </c>
      <c r="AA36" s="139">
        <f>IF('Working Volume Calculator'!$H$9="Square or Rectangular",(4*$A$6^2*AA35^3)-(3*$A$6*($D$6+$E$6)*AA35^2)+(3*$D$6*$E$6*AA35)-(3*$G$6),((PI()*AA35)/12)*($D$6^2+$D$6*($D$6-2*AA35*$A$6)+($D$6-2*AA35*$A$6)^2)-$G$6)</f>
        <v>-761.62125000000003</v>
      </c>
      <c r="AB36" s="139">
        <f>IF('Working Volume Calculator'!$H$9="Square or Rectangular",(4*$A$6^2*AB35^3)-(3*$A$6*($D$6+$E$6)*AB35^2)+(3*$D$6*$E$6*AB35)-(3*$G$6),((PI()*AB35)/12)*($D$6^2+$D$6*($D$6-2*AB35*$A$6)+($D$6-2*AB35*$A$6)^2)-$G$6)</f>
        <v>-751.41092800000001</v>
      </c>
      <c r="AC36" s="139">
        <f>IF('Working Volume Calculator'!$H$9="Square or Rectangular",(4*$A$6^2*AC35^3)-(3*$A$6*($D$6+$E$6)*AC35^2)+(3*$D$6*$E$6*AC35)-(3*$G$6),((PI()*AC35)/12)*($D$6^2+$D$6*($D$6-2*AC35*$A$6)+($D$6-2*AC35*$A$6)^2)-$G$6)</f>
        <v>-741.21625399999994</v>
      </c>
      <c r="AD36" s="139">
        <f>IF('Working Volume Calculator'!$H$9="Square or Rectangular",(4*$A$6^2*AD35^3)-(3*$A$6*($D$6+$E$6)*AD35^2)+(3*$D$6*$E$6*AD35)-(3*$G$6),((PI()*AD35)/12)*($D$6^2+$D$6*($D$6-2*AD35*$A$6)+($D$6-2*AD35*$A$6)^2)-$G$6)</f>
        <v>-731.03721599999994</v>
      </c>
      <c r="AE36" s="139">
        <f>IF('Working Volume Calculator'!$H$9="Square or Rectangular",(4*$A$6^2*AE35^3)-(3*$A$6*($D$6+$E$6)*AE35^2)+(3*$D$6*$E$6*AE35)-(3*$G$6),((PI()*AE35)/12)*($D$6^2+$D$6*($D$6-2*AE35*$A$6)+($D$6-2*AE35*$A$6)^2)-$G$6)</f>
        <v>-720.87380200000007</v>
      </c>
      <c r="AF36" s="139">
        <f>IF('Working Volume Calculator'!$H$9="Square or Rectangular",(4*$A$6^2*AF35^3)-(3*$A$6*($D$6+$E$6)*AF35^2)+(3*$D$6*$E$6*AF35)-(3*$G$6),((PI()*AF35)/12)*($D$6^2+$D$6*($D$6-2*AF35*$A$6)+($D$6-2*AF35*$A$6)^2)-$G$6)</f>
        <v>-710.726</v>
      </c>
      <c r="AG36" s="139">
        <f>IF('Working Volume Calculator'!$H$9="Square or Rectangular",(4*$A$6^2*AG35^3)-(3*$A$6*($D$6+$E$6)*AG35^2)+(3*$D$6*$E$6*AG35)-(3*$G$6),((PI()*AG35)/12)*($D$6^2+$D$6*($D$6-2*AG35*$A$6)+($D$6-2*AG35*$A$6)^2)-$G$6)</f>
        <v>-700.59379799999999</v>
      </c>
      <c r="AH36" s="139">
        <f>IF('Working Volume Calculator'!$H$9="Square or Rectangular",(4*$A$6^2*AH35^3)-(3*$A$6*($D$6+$E$6)*AH35^2)+(3*$D$6*$E$6*AH35)-(3*$G$6),((PI()*AH35)/12)*($D$6^2+$D$6*($D$6-2*AH35*$A$6)+($D$6-2*AH35*$A$6)^2)-$G$6)</f>
        <v>-690.47718400000008</v>
      </c>
      <c r="AI36" s="139">
        <f>IF('Working Volume Calculator'!$H$9="Square or Rectangular",(4*$A$6^2*AI35^3)-(3*$A$6*($D$6+$E$6)*AI35^2)+(3*$D$6*$E$6*AI35)-(3*$G$6),((PI()*AI35)/12)*($D$6^2+$D$6*($D$6-2*AI35*$A$6)+($D$6-2*AI35*$A$6)^2)-$G$6)</f>
        <v>-680.37614600000006</v>
      </c>
      <c r="AJ36" s="139">
        <f>IF('Working Volume Calculator'!$H$9="Square or Rectangular",(4*$A$6^2*AJ35^3)-(3*$A$6*($D$6+$E$6)*AJ35^2)+(3*$D$6*$E$6*AJ35)-(3*$G$6),((PI()*AJ35)/12)*($D$6^2+$D$6*($D$6-2*AJ35*$A$6)+($D$6-2*AJ35*$A$6)^2)-$G$6)</f>
        <v>-670.29067200000009</v>
      </c>
      <c r="AK36" s="139">
        <f>IF('Working Volume Calculator'!$H$9="Square or Rectangular",(4*$A$6^2*AK35^3)-(3*$A$6*($D$6+$E$6)*AK35^2)+(3*$D$6*$E$6*AK35)-(3*$G$6),((PI()*AK35)/12)*($D$6^2+$D$6*($D$6-2*AK35*$A$6)+($D$6-2*AK35*$A$6)^2)-$G$6)</f>
        <v>-660.22075000000007</v>
      </c>
      <c r="AL36" s="139">
        <f>IF('Working Volume Calculator'!$H$9="Square or Rectangular",(4*$A$6^2*AL35^3)-(3*$A$6*($D$6+$E$6)*AL35^2)+(3*$D$6*$E$6*AL35)-(3*$G$6),((PI()*AL35)/12)*($D$6^2+$D$6*($D$6-2*AL35*$A$6)+($D$6-2*AL35*$A$6)^2)-$G$6)</f>
        <v>-650.16636800000003</v>
      </c>
      <c r="AM36" s="139">
        <f>IF('Working Volume Calculator'!$H$9="Square or Rectangular",(4*$A$6^2*AM35^3)-(3*$A$6*($D$6+$E$6)*AM35^2)+(3*$D$6*$E$6*AM35)-(3*$G$6),((PI()*AM35)/12)*($D$6^2+$D$6*($D$6-2*AM35*$A$6)+($D$6-2*AM35*$A$6)^2)-$G$6)</f>
        <v>-640.12751400000002</v>
      </c>
      <c r="AN36" s="139">
        <f>IF('Working Volume Calculator'!$H$9="Square or Rectangular",(4*$A$6^2*AN35^3)-(3*$A$6*($D$6+$E$6)*AN35^2)+(3*$D$6*$E$6*AN35)-(3*$G$6),((PI()*AN35)/12)*($D$6^2+$D$6*($D$6-2*AN35*$A$6)+($D$6-2*AN35*$A$6)^2)-$G$6)</f>
        <v>-630.10417600000005</v>
      </c>
      <c r="AO36" s="139">
        <f>IF('Working Volume Calculator'!$H$9="Square or Rectangular",(4*$A$6^2*AO35^3)-(3*$A$6*($D$6+$E$6)*AO35^2)+(3*$D$6*$E$6*AO35)-(3*$G$6),((PI()*AO35)/12)*($D$6^2+$D$6*($D$6-2*AO35*$A$6)+($D$6-2*AO35*$A$6)^2)-$G$6)</f>
        <v>-620.09634200000005</v>
      </c>
      <c r="AP36" s="139">
        <f>IF('Working Volume Calculator'!$H$9="Square or Rectangular",(4*$A$6^2*AP35^3)-(3*$A$6*($D$6+$E$6)*AP35^2)+(3*$D$6*$E$6*AP35)-(3*$G$6),((PI()*AP35)/12)*($D$6^2+$D$6*($D$6-2*AP35*$A$6)+($D$6-2*AP35*$A$6)^2)-$G$6)</f>
        <v>-610.10400000000004</v>
      </c>
      <c r="AQ36" s="139">
        <f>IF('Working Volume Calculator'!$H$9="Square or Rectangular",(4*$A$6^2*AQ35^3)-(3*$A$6*($D$6+$E$6)*AQ35^2)+(3*$D$6*$E$6*AQ35)-(3*$G$6),((PI()*AQ35)/12)*($D$6^2+$D$6*($D$6-2*AQ35*$A$6)+($D$6-2*AQ35*$A$6)^2)-$G$6)</f>
        <v>-600.12713800000006</v>
      </c>
      <c r="AR36" s="139">
        <f>IF('Working Volume Calculator'!$H$9="Square or Rectangular",(4*$A$6^2*AR35^3)-(3*$A$6*($D$6+$E$6)*AR35^2)+(3*$D$6*$E$6*AR35)-(3*$G$6),((PI()*AR35)/12)*($D$6^2+$D$6*($D$6-2*AR35*$A$6)+($D$6-2*AR35*$A$6)^2)-$G$6)</f>
        <v>-590.16574400000002</v>
      </c>
      <c r="AS36" s="139">
        <f>IF('Working Volume Calculator'!$H$9="Square or Rectangular",(4*$A$6^2*AS35^3)-(3*$A$6*($D$6+$E$6)*AS35^2)+(3*$D$6*$E$6*AS35)-(3*$G$6),((PI()*AS35)/12)*($D$6^2+$D$6*($D$6-2*AS35*$A$6)+($D$6-2*AS35*$A$6)^2)-$G$6)</f>
        <v>-580.21980600000006</v>
      </c>
      <c r="AT36" s="139">
        <f>IF('Working Volume Calculator'!$H$9="Square or Rectangular",(4*$A$6^2*AT35^3)-(3*$A$6*($D$6+$E$6)*AT35^2)+(3*$D$6*$E$6*AT35)-(3*$G$6),((PI()*AT35)/12)*($D$6^2+$D$6*($D$6-2*AT35*$A$6)+($D$6-2*AT35*$A$6)^2)-$G$6)</f>
        <v>-570.28931200000011</v>
      </c>
      <c r="AU36" s="139">
        <f>IF('Working Volume Calculator'!$H$9="Square or Rectangular",(4*$A$6^2*AU35^3)-(3*$A$6*($D$6+$E$6)*AU35^2)+(3*$D$6*$E$6*AU35)-(3*$G$6),((PI()*AU35)/12)*($D$6^2+$D$6*($D$6-2*AU35*$A$6)+($D$6-2*AU35*$A$6)^2)-$G$6)</f>
        <v>-560.37425000000007</v>
      </c>
      <c r="AV36" s="139">
        <f>IF('Working Volume Calculator'!$H$9="Square or Rectangular",(4*$A$6^2*AV35^3)-(3*$A$6*($D$6+$E$6)*AV35^2)+(3*$D$6*$E$6*AV35)-(3*$G$6),((PI()*AV35)/12)*($D$6^2+$D$6*($D$6-2*AV35*$A$6)+($D$6-2*AV35*$A$6)^2)-$G$6)</f>
        <v>-550.47460799999999</v>
      </c>
      <c r="AW36" s="139">
        <f>IF('Working Volume Calculator'!$H$9="Square or Rectangular",(4*$A$6^2*AW35^3)-(3*$A$6*($D$6+$E$6)*AW35^2)+(3*$D$6*$E$6*AW35)-(3*$G$6),((PI()*AW35)/12)*($D$6^2+$D$6*($D$6-2*AW35*$A$6)+($D$6-2*AW35*$A$6)^2)-$G$6)</f>
        <v>-540.59037400000011</v>
      </c>
      <c r="AX36" s="139">
        <f>IF('Working Volume Calculator'!$H$9="Square or Rectangular",(4*$A$6^2*AX35^3)-(3*$A$6*($D$6+$E$6)*AX35^2)+(3*$D$6*$E$6*AX35)-(3*$G$6),((PI()*AX35)/12)*($D$6^2+$D$6*($D$6-2*AX35*$A$6)+($D$6-2*AX35*$A$6)^2)-$G$6)</f>
        <v>-530.72153600000001</v>
      </c>
      <c r="AY36" s="139">
        <f>IF('Working Volume Calculator'!$H$9="Square or Rectangular",(4*$A$6^2*AY35^3)-(3*$A$6*($D$6+$E$6)*AY35^2)+(3*$D$6*$E$6*AY35)-(3*$G$6),((PI()*AY35)/12)*($D$6^2+$D$6*($D$6-2*AY35*$A$6)+($D$6-2*AY35*$A$6)^2)-$G$6)</f>
        <v>-520.86808199999996</v>
      </c>
      <c r="AZ36" s="139">
        <f>IF('Working Volume Calculator'!$H$9="Square or Rectangular",(4*$A$6^2*AZ35^3)-(3*$A$6*($D$6+$E$6)*AZ35^2)+(3*$D$6*$E$6*AZ35)-(3*$G$6),((PI()*AZ35)/12)*($D$6^2+$D$6*($D$6-2*AZ35*$A$6)+($D$6-2*AZ35*$A$6)^2)-$G$6)</f>
        <v>-511.03000000000003</v>
      </c>
      <c r="BA36" s="139">
        <f>IF('Working Volume Calculator'!$H$9="Square or Rectangular",(4*$A$6^2*BA35^3)-(3*$A$6*($D$6+$E$6)*BA35^2)+(3*$D$6*$E$6*BA35)-(3*$G$6),((PI()*BA35)/12)*($D$6^2+$D$6*($D$6-2*BA35*$A$6)+($D$6-2*BA35*$A$6)^2)-$G$6)</f>
        <v>-501.20727800000009</v>
      </c>
      <c r="BB36" s="139">
        <f>IF('Working Volume Calculator'!$H$9="Square or Rectangular",(4*$A$6^2*BB35^3)-(3*$A$6*($D$6+$E$6)*BB35^2)+(3*$D$6*$E$6*BB35)-(3*$G$6),((PI()*BB35)/12)*($D$6^2+$D$6*($D$6-2*BB35*$A$6)+($D$6-2*BB35*$A$6)^2)-$G$6)</f>
        <v>-491.39990399999999</v>
      </c>
      <c r="BC36" s="139">
        <f>IF('Working Volume Calculator'!$H$9="Square or Rectangular",(4*$A$6^2*BC35^3)-(3*$A$6*($D$6+$E$6)*BC35^2)+(3*$D$6*$E$6*BC35)-(3*$G$6),((PI()*BC35)/12)*($D$6^2+$D$6*($D$6-2*BC35*$A$6)+($D$6-2*BC35*$A$6)^2)-$G$6)</f>
        <v>-481.60786600000006</v>
      </c>
      <c r="BD36" s="139">
        <f>IF('Working Volume Calculator'!$H$9="Square or Rectangular",(4*$A$6^2*BD35^3)-(3*$A$6*($D$6+$E$6)*BD35^2)+(3*$D$6*$E$6*BD35)-(3*$G$6),((PI()*BD35)/12)*($D$6^2+$D$6*($D$6-2*BD35*$A$6)+($D$6-2*BD35*$A$6)^2)-$G$6)</f>
        <v>-471.83115199999997</v>
      </c>
      <c r="BE36" s="139">
        <f>IF('Working Volume Calculator'!$H$9="Square or Rectangular",(4*$A$6^2*BE35^3)-(3*$A$6*($D$6+$E$6)*BE35^2)+(3*$D$6*$E$6*BE35)-(3*$G$6),((PI()*BE35)/12)*($D$6^2+$D$6*($D$6-2*BE35*$A$6)+($D$6-2*BE35*$A$6)^2)-$G$6)</f>
        <v>-462.06975</v>
      </c>
      <c r="BF36" s="139">
        <f>IF('Working Volume Calculator'!$H$9="Square or Rectangular",(4*$A$6^2*BF35^3)-(3*$A$6*($D$6+$E$6)*BF35^2)+(3*$D$6*$E$6*BF35)-(3*$G$6),((PI()*BF35)/12)*($D$6^2+$D$6*($D$6-2*BF35*$A$6)+($D$6-2*BF35*$A$6)^2)-$G$6)</f>
        <v>-452.32364799999993</v>
      </c>
      <c r="BG36" s="139">
        <f>IF('Working Volume Calculator'!$H$9="Square or Rectangular",(4*$A$6^2*BG35^3)-(3*$A$6*($D$6+$E$6)*BG35^2)+(3*$D$6*$E$6*BG35)-(3*$G$6),((PI()*BG35)/12)*($D$6^2+$D$6*($D$6-2*BG35*$A$6)+($D$6-2*BG35*$A$6)^2)-$G$6)</f>
        <v>-442.59283400000015</v>
      </c>
      <c r="BH36" s="139">
        <f>IF('Working Volume Calculator'!$H$9="Square or Rectangular",(4*$A$6^2*BH35^3)-(3*$A$6*($D$6+$E$6)*BH35^2)+(3*$D$6*$E$6*BH35)-(3*$G$6),((PI()*BH35)/12)*($D$6^2+$D$6*($D$6-2*BH35*$A$6)+($D$6-2*BH35*$A$6)^2)-$G$6)</f>
        <v>-432.877296</v>
      </c>
      <c r="BI36" s="139">
        <f>IF('Working Volume Calculator'!$H$9="Square or Rectangular",(4*$A$6^2*BI35^3)-(3*$A$6*($D$6+$E$6)*BI35^2)+(3*$D$6*$E$6*BI35)-(3*$G$6),((PI()*BI35)/12)*($D$6^2+$D$6*($D$6-2*BI35*$A$6)+($D$6-2*BI35*$A$6)^2)-$G$6)</f>
        <v>-423.17702200000008</v>
      </c>
      <c r="BJ36" s="139">
        <f>IF('Working Volume Calculator'!$H$9="Square or Rectangular",(4*$A$6^2*BJ35^3)-(3*$A$6*($D$6+$E$6)*BJ35^2)+(3*$D$6*$E$6*BJ35)-(3*$G$6),((PI()*BJ35)/12)*($D$6^2+$D$6*($D$6-2*BJ35*$A$6)+($D$6-2*BJ35*$A$6)^2)-$G$6)</f>
        <v>-413.49200000000008</v>
      </c>
      <c r="BK36" s="139">
        <f>IF('Working Volume Calculator'!$H$9="Square or Rectangular",(4*$A$6^2*BK35^3)-(3*$A$6*($D$6+$E$6)*BK35^2)+(3*$D$6*$E$6*BK35)-(3*$G$6),((PI()*BK35)/12)*($D$6^2+$D$6*($D$6-2*BK35*$A$6)+($D$6-2*BK35*$A$6)^2)-$G$6)</f>
        <v>-403.82221800000002</v>
      </c>
      <c r="BL36" s="139">
        <f>IF('Working Volume Calculator'!$H$9="Square or Rectangular",(4*$A$6^2*BL35^3)-(3*$A$6*($D$6+$E$6)*BL35^2)+(3*$D$6*$E$6*BL35)-(3*$G$6),((PI()*BL35)/12)*($D$6^2+$D$6*($D$6-2*BL35*$A$6)+($D$6-2*BL35*$A$6)^2)-$G$6)</f>
        <v>-394.16766400000006</v>
      </c>
      <c r="BM36" s="139">
        <f>IF('Working Volume Calculator'!$H$9="Square or Rectangular",(4*$A$6^2*BM35^3)-(3*$A$6*($D$6+$E$6)*BM35^2)+(3*$D$6*$E$6*BM35)-(3*$G$6),((PI()*BM35)/12)*($D$6^2+$D$6*($D$6-2*BM35*$A$6)+($D$6-2*BM35*$A$6)^2)-$G$6)</f>
        <v>-384.52832599999999</v>
      </c>
      <c r="BN36" s="139">
        <f>IF('Working Volume Calculator'!$H$9="Square or Rectangular",(4*$A$6^2*BN35^3)-(3*$A$6*($D$6+$E$6)*BN35^2)+(3*$D$6*$E$6*BN35)-(3*$G$6),((PI()*BN35)/12)*($D$6^2+$D$6*($D$6-2*BN35*$A$6)+($D$6-2*BN35*$A$6)^2)-$G$6)</f>
        <v>-374.90419200000008</v>
      </c>
      <c r="BO36" s="139">
        <f>IF('Working Volume Calculator'!$H$9="Square or Rectangular",(4*$A$6^2*BO35^3)-(3*$A$6*($D$6+$E$6)*BO35^2)+(3*$D$6*$E$6*BO35)-(3*$G$6),((PI()*BO35)/12)*($D$6^2+$D$6*($D$6-2*BO35*$A$6)+($D$6-2*BO35*$A$6)^2)-$G$6)</f>
        <v>-365.29525000000001</v>
      </c>
      <c r="BP36" s="139">
        <f>IF('Working Volume Calculator'!$H$9="Square or Rectangular",(4*$A$6^2*BP35^3)-(3*$A$6*($D$6+$E$6)*BP35^2)+(3*$D$6*$E$6*BP35)-(3*$G$6),((PI()*BP35)/12)*($D$6^2+$D$6*($D$6-2*BP35*$A$6)+($D$6-2*BP35*$A$6)^2)-$G$6)</f>
        <v>-355.70148800000004</v>
      </c>
      <c r="BQ36" s="139">
        <f>IF('Working Volume Calculator'!$H$9="Square or Rectangular",(4*$A$6^2*BQ35^3)-(3*$A$6*($D$6+$E$6)*BQ35^2)+(3*$D$6*$E$6*BQ35)-(3*$G$6),((PI()*BQ35)/12)*($D$6^2+$D$6*($D$6-2*BQ35*$A$6)+($D$6-2*BQ35*$A$6)^2)-$G$6)</f>
        <v>-346.12289399999997</v>
      </c>
      <c r="BR36" s="139">
        <f>IF('Working Volume Calculator'!$H$9="Square or Rectangular",(4*$A$6^2*BR35^3)-(3*$A$6*($D$6+$E$6)*BR35^2)+(3*$D$6*$E$6*BR35)-(3*$G$6),((PI()*BR35)/12)*($D$6^2+$D$6*($D$6-2*BR35*$A$6)+($D$6-2*BR35*$A$6)^2)-$G$6)</f>
        <v>-336.55945600000007</v>
      </c>
      <c r="BS36" s="139">
        <f>IF('Working Volume Calculator'!$H$9="Square or Rectangular",(4*$A$6^2*BS35^3)-(3*$A$6*($D$6+$E$6)*BS35^2)+(3*$D$6*$E$6*BS35)-(3*$G$6),((PI()*BS35)/12)*($D$6^2+$D$6*($D$6-2*BS35*$A$6)+($D$6-2*BS35*$A$6)^2)-$G$6)</f>
        <v>-327.01116200000001</v>
      </c>
      <c r="BT36" s="139">
        <f>IF('Working Volume Calculator'!$H$9="Square or Rectangular",(4*$A$6^2*BT35^3)-(3*$A$6*($D$6+$E$6)*BT35^2)+(3*$D$6*$E$6*BT35)-(3*$G$6),((PI()*BT35)/12)*($D$6^2+$D$6*($D$6-2*BT35*$A$6)+($D$6-2*BT35*$A$6)^2)-$G$6)</f>
        <v>-317.47800000000007</v>
      </c>
      <c r="BU36" s="139">
        <f>IF('Working Volume Calculator'!$H$9="Square or Rectangular",(4*$A$6^2*BU35^3)-(3*$A$6*($D$6+$E$6)*BU35^2)+(3*$D$6*$E$6*BU35)-(3*$G$6),((PI()*BU35)/12)*($D$6^2+$D$6*($D$6-2*BU35*$A$6)+($D$6-2*BU35*$A$6)^2)-$G$6)</f>
        <v>-307.95995800000003</v>
      </c>
      <c r="BV36" s="139">
        <f>IF('Working Volume Calculator'!$H$9="Square or Rectangular",(4*$A$6^2*BV35^3)-(3*$A$6*($D$6+$E$6)*BV35^2)+(3*$D$6*$E$6*BV35)-(3*$G$6),((PI()*BV35)/12)*($D$6^2+$D$6*($D$6-2*BV35*$A$6)+($D$6-2*BV35*$A$6)^2)-$G$6)</f>
        <v>-298.45702400000005</v>
      </c>
      <c r="BW36" s="139">
        <f>IF('Working Volume Calculator'!$H$9="Square or Rectangular",(4*$A$6^2*BW35^3)-(3*$A$6*($D$6+$E$6)*BW35^2)+(3*$D$6*$E$6*BW35)-(3*$G$6),((PI()*BW35)/12)*($D$6^2+$D$6*($D$6-2*BW35*$A$6)+($D$6-2*BW35*$A$6)^2)-$G$6)</f>
        <v>-288.96918600000004</v>
      </c>
      <c r="BX36" s="139">
        <f>IF('Working Volume Calculator'!$H$9="Square or Rectangular",(4*$A$6^2*BX35^3)-(3*$A$6*($D$6+$E$6)*BX35^2)+(3*$D$6*$E$6*BX35)-(3*$G$6),((PI()*BX35)/12)*($D$6^2+$D$6*($D$6-2*BX35*$A$6)+($D$6-2*BX35*$A$6)^2)-$G$6)</f>
        <v>-279.49643200000003</v>
      </c>
      <c r="BY36" s="139">
        <f>IF('Working Volume Calculator'!$H$9="Square or Rectangular",(4*$A$6^2*BY35^3)-(3*$A$6*($D$6+$E$6)*BY35^2)+(3*$D$6*$E$6*BY35)-(3*$G$6),((PI()*BY35)/12)*($D$6^2+$D$6*($D$6-2*BY35*$A$6)+($D$6-2*BY35*$A$6)^2)-$G$6)</f>
        <v>-270.03875000000016</v>
      </c>
      <c r="BZ36" s="139">
        <f>IF('Working Volume Calculator'!$H$9="Square or Rectangular",(4*$A$6^2*BZ35^3)-(3*$A$6*($D$6+$E$6)*BZ35^2)+(3*$D$6*$E$6*BZ35)-(3*$G$6),((PI()*BZ35)/12)*($D$6^2+$D$6*($D$6-2*BZ35*$A$6)+($D$6-2*BZ35*$A$6)^2)-$G$6)</f>
        <v>-260.59612800000002</v>
      </c>
      <c r="CA36" s="139">
        <f>IF('Working Volume Calculator'!$H$9="Square or Rectangular",(4*$A$6^2*CA35^3)-(3*$A$6*($D$6+$E$6)*CA35^2)+(3*$D$6*$E$6*CA35)-(3*$G$6),((PI()*CA35)/12)*($D$6^2+$D$6*($D$6-2*CA35*$A$6)+($D$6-2*CA35*$A$6)^2)-$G$6)</f>
        <v>-251.16855400000009</v>
      </c>
      <c r="CB36" s="139">
        <f>IF('Working Volume Calculator'!$H$9="Square or Rectangular",(4*$A$6^2*CB35^3)-(3*$A$6*($D$6+$E$6)*CB35^2)+(3*$D$6*$E$6*CB35)-(3*$G$6),((PI()*CB35)/12)*($D$6^2+$D$6*($D$6-2*CB35*$A$6)+($D$6-2*CB35*$A$6)^2)-$G$6)</f>
        <v>-241.75601600000005</v>
      </c>
      <c r="CC36" s="139">
        <f>IF('Working Volume Calculator'!$H$9="Square or Rectangular",(4*$A$6^2*CC35^3)-(3*$A$6*($D$6+$E$6)*CC35^2)+(3*$D$6*$E$6*CC35)-(3*$G$6),((PI()*CC35)/12)*($D$6^2+$D$6*($D$6-2*CC35*$A$6)+($D$6-2*CC35*$A$6)^2)-$G$6)</f>
        <v>-232.35850200000004</v>
      </c>
      <c r="CD36" s="139">
        <f>IF('Working Volume Calculator'!$H$9="Square or Rectangular",(4*$A$6^2*CD35^3)-(3*$A$6*($D$6+$E$6)*CD35^2)+(3*$D$6*$E$6*CD35)-(3*$G$6),((PI()*CD35)/12)*($D$6^2+$D$6*($D$6-2*CD35*$A$6)+($D$6-2*CD35*$A$6)^2)-$G$6)</f>
        <v>-222.976</v>
      </c>
      <c r="CE36" s="139">
        <f>IF('Working Volume Calculator'!$H$9="Square or Rectangular",(4*$A$6^2*CE35^3)-(3*$A$6*($D$6+$E$6)*CE35^2)+(3*$D$6*$E$6*CE35)-(3*$G$6),((PI()*CE35)/12)*($D$6^2+$D$6*($D$6-2*CE35*$A$6)+($D$6-2*CE35*$A$6)^2)-$G$6)</f>
        <v>-213.60849800000005</v>
      </c>
      <c r="CF36" s="139">
        <f>IF('Working Volume Calculator'!$H$9="Square or Rectangular",(4*$A$6^2*CF35^3)-(3*$A$6*($D$6+$E$6)*CF35^2)+(3*$D$6*$E$6*CF35)-(3*$G$6),((PI()*CF35)/12)*($D$6^2+$D$6*($D$6-2*CF35*$A$6)+($D$6-2*CF35*$A$6)^2)-$G$6)</f>
        <v>-204.25598400000013</v>
      </c>
      <c r="CG36" s="139">
        <f>IF('Working Volume Calculator'!$H$9="Square or Rectangular",(4*$A$6^2*CG35^3)-(3*$A$6*($D$6+$E$6)*CG35^2)+(3*$D$6*$E$6*CG35)-(3*$G$6),((PI()*CG35)/12)*($D$6^2+$D$6*($D$6-2*CG35*$A$6)+($D$6-2*CG35*$A$6)^2)-$G$6)</f>
        <v>-194.91844600000013</v>
      </c>
      <c r="CH36" s="139">
        <f>IF('Working Volume Calculator'!$H$9="Square or Rectangular",(4*$A$6^2*CH35^3)-(3*$A$6*($D$6+$E$6)*CH35^2)+(3*$D$6*$E$6*CH35)-(3*$G$6),((PI()*CH35)/12)*($D$6^2+$D$6*($D$6-2*CH35*$A$6)+($D$6-2*CH35*$A$6)^2)-$G$6)</f>
        <v>-185.5958720000001</v>
      </c>
      <c r="CI36" s="139">
        <f>IF('Working Volume Calculator'!$H$9="Square or Rectangular",(4*$A$6^2*CI35^3)-(3*$A$6*($D$6+$E$6)*CI35^2)+(3*$D$6*$E$6*CI35)-(3*$G$6),((PI()*CI35)/12)*($D$6^2+$D$6*($D$6-2*CI35*$A$6)+($D$6-2*CI35*$A$6)^2)-$G$6)</f>
        <v>-176.28825000000006</v>
      </c>
      <c r="CJ36" s="139">
        <f>IF('Working Volume Calculator'!$H$9="Square or Rectangular",(4*$A$6^2*CJ35^3)-(3*$A$6*($D$6+$E$6)*CJ35^2)+(3*$D$6*$E$6*CJ35)-(3*$G$6),((PI()*CJ35)/12)*($D$6^2+$D$6*($D$6-2*CJ35*$A$6)+($D$6-2*CJ35*$A$6)^2)-$G$6)</f>
        <v>-166.99556800000005</v>
      </c>
      <c r="CK36" s="139">
        <f>IF('Working Volume Calculator'!$H$9="Square or Rectangular",(4*$A$6^2*CK35^3)-(3*$A$6*($D$6+$E$6)*CK35^2)+(3*$D$6*$E$6*CK35)-(3*$G$6),((PI()*CK35)/12)*($D$6^2+$D$6*($D$6-2*CK35*$A$6)+($D$6-2*CK35*$A$6)^2)-$G$6)</f>
        <v>-157.71781400000009</v>
      </c>
      <c r="CL36" s="139">
        <f>IF('Working Volume Calculator'!$H$9="Square or Rectangular",(4*$A$6^2*CL35^3)-(3*$A$6*($D$6+$E$6)*CL35^2)+(3*$D$6*$E$6*CL35)-(3*$G$6),((PI()*CL35)/12)*($D$6^2+$D$6*($D$6-2*CL35*$A$6)+($D$6-2*CL35*$A$6)^2)-$G$6)</f>
        <v>-148.4549760000001</v>
      </c>
      <c r="CM36" s="139">
        <f>IF('Working Volume Calculator'!$H$9="Square or Rectangular",(4*$A$6^2*CM35^3)-(3*$A$6*($D$6+$E$6)*CM35^2)+(3*$D$6*$E$6*CM35)-(3*$G$6),((PI()*CM35)/12)*($D$6^2+$D$6*($D$6-2*CM35*$A$6)+($D$6-2*CM35*$A$6)^2)-$G$6)</f>
        <v>-139.207042</v>
      </c>
      <c r="CN36" s="139">
        <f>IF('Working Volume Calculator'!$H$9="Square or Rectangular",(4*$A$6^2*CN35^3)-(3*$A$6*($D$6+$E$6)*CN35^2)+(3*$D$6*$E$6*CN35)-(3*$G$6),((PI()*CN35)/12)*($D$6^2+$D$6*($D$6-2*CN35*$A$6)+($D$6-2*CN35*$A$6)^2)-$G$6)</f>
        <v>-129.97400000000016</v>
      </c>
      <c r="CO36" s="139">
        <f>IF('Working Volume Calculator'!$H$9="Square or Rectangular",(4*$A$6^2*CO35^3)-(3*$A$6*($D$6+$E$6)*CO35^2)+(3*$D$6*$E$6*CO35)-(3*$G$6),((PI()*CO35)/12)*($D$6^2+$D$6*($D$6-2*CO35*$A$6)+($D$6-2*CO35*$A$6)^2)-$G$6)</f>
        <v>-120.75583800000004</v>
      </c>
      <c r="CP36" s="139">
        <f>IF('Working Volume Calculator'!$H$9="Square or Rectangular",(4*$A$6^2*CP35^3)-(3*$A$6*($D$6+$E$6)*CP35^2)+(3*$D$6*$E$6*CP35)-(3*$G$6),((PI()*CP35)/12)*($D$6^2+$D$6*($D$6-2*CP35*$A$6)+($D$6-2*CP35*$A$6)^2)-$G$6)</f>
        <v>-111.55254400000013</v>
      </c>
      <c r="CQ36" s="139">
        <f>IF('Working Volume Calculator'!$H$9="Square or Rectangular",(4*$A$6^2*CQ35^3)-(3*$A$6*($D$6+$E$6)*CQ35^2)+(3*$D$6*$E$6*CQ35)-(3*$G$6),((PI()*CQ35)/12)*($D$6^2+$D$6*($D$6-2*CQ35*$A$6)+($D$6-2*CQ35*$A$6)^2)-$G$6)</f>
        <v>-102.36410599999999</v>
      </c>
      <c r="CR36" s="139">
        <f>IF('Working Volume Calculator'!$H$9="Square or Rectangular",(4*$A$6^2*CR35^3)-(3*$A$6*($D$6+$E$6)*CR35^2)+(3*$D$6*$E$6*CR35)-(3*$G$6),((PI()*CR35)/12)*($D$6^2+$D$6*($D$6-2*CR35*$A$6)+($D$6-2*CR35*$A$6)^2)-$G$6)</f>
        <v>-93.190512000000126</v>
      </c>
      <c r="CS36" s="139">
        <f>IF('Working Volume Calculator'!$H$9="Square or Rectangular",(4*$A$6^2*CS35^3)-(3*$A$6*($D$6+$E$6)*CS35^2)+(3*$D$6*$E$6*CS35)-(3*$G$6),((PI()*CS35)/12)*($D$6^2+$D$6*($D$6-2*CS35*$A$6)+($D$6-2*CS35*$A$6)^2)-$G$6)</f>
        <v>-84.031750000000102</v>
      </c>
      <c r="CT36" s="139">
        <f>IF('Working Volume Calculator'!$H$9="Square or Rectangular",(4*$A$6^2*CT35^3)-(3*$A$6*($D$6+$E$6)*CT35^2)+(3*$D$6*$E$6*CT35)-(3*$G$6),((PI()*CT35)/12)*($D$6^2+$D$6*($D$6-2*CT35*$A$6)+($D$6-2*CT35*$A$6)^2)-$G$6)</f>
        <v>-74.887808000000177</v>
      </c>
      <c r="CU36" s="139">
        <f>IF('Working Volume Calculator'!$H$9="Square or Rectangular",(4*$A$6^2*CU35^3)-(3*$A$6*($D$6+$E$6)*CU35^2)+(3*$D$6*$E$6*CU35)-(3*$G$6),((PI()*CU35)/12)*($D$6^2+$D$6*($D$6-2*CU35*$A$6)+($D$6-2*CU35*$A$6)^2)-$G$6)</f>
        <v>-65.758674000000156</v>
      </c>
      <c r="CV36" s="139">
        <f>IF('Working Volume Calculator'!$H$9="Square or Rectangular",(4*$A$6^2*CV35^3)-(3*$A$6*($D$6+$E$6)*CV35^2)+(3*$D$6*$E$6*CV35)-(3*$G$6),((PI()*CV35)/12)*($D$6^2+$D$6*($D$6-2*CV35*$A$6)+($D$6-2*CV35*$A$6)^2)-$G$6)</f>
        <v>-56.644335999999953</v>
      </c>
      <c r="CW36" s="139">
        <f>IF('Working Volume Calculator'!$H$9="Square or Rectangular",(4*$A$6^2*CW35^3)-(3*$A$6*($D$6+$E$6)*CW35^2)+(3*$D$6*$E$6*CW35)-(3*$G$6),((PI()*CW35)/12)*($D$6^2+$D$6*($D$6-2*CW35*$A$6)+($D$6-2*CW35*$A$6)^2)-$G$6)</f>
        <v>-47.544782000000055</v>
      </c>
      <c r="CX36" s="139">
        <f>IF('Working Volume Calculator'!$H$9="Square or Rectangular",(4*$A$6^2*CX35^3)-(3*$A$6*($D$6+$E$6)*CX35^2)+(3*$D$6*$E$6*CX35)-(3*$G$6),((PI()*CX35)/12)*($D$6^2+$D$6*($D$6-2*CX35*$A$6)+($D$6-2*CX35*$A$6)^2)-$G$6)</f>
        <v>-38.460000000000036</v>
      </c>
      <c r="CY36" s="139">
        <f>IF('Working Volume Calculator'!$H$9="Square or Rectangular",(4*$A$6^2*CY35^3)-(3*$A$6*($D$6+$E$6)*CY35^2)+(3*$D$6*$E$6*CY35)-(3*$G$6),((PI()*CY35)/12)*($D$6^2+$D$6*($D$6-2*CY35*$A$6)+($D$6-2*CY35*$A$6)^2)-$G$6)</f>
        <v>-29.389978000000156</v>
      </c>
      <c r="CZ36" s="139">
        <f>IF('Working Volume Calculator'!$H$9="Square or Rectangular",(4*$A$6^2*CZ35^3)-(3*$A$6*($D$6+$E$6)*CZ35^2)+(3*$D$6*$E$6*CZ35)-(3*$G$6),((PI()*CZ35)/12)*($D$6^2+$D$6*($D$6-2*CZ35*$A$6)+($D$6-2*CZ35*$A$6)^2)-$G$6)</f>
        <v>-20.334704000000102</v>
      </c>
      <c r="DA36" s="139">
        <f>IF('Working Volume Calculator'!$H$9="Square or Rectangular",(4*$A$6^2*DA35^3)-(3*$A$6*($D$6+$E$6)*DA35^2)+(3*$D$6*$E$6*DA35)-(3*$G$6),((PI()*DA35)/12)*($D$6^2+$D$6*($D$6-2*DA35*$A$6)+($D$6-2*DA35*$A$6)^2)-$G$6)</f>
        <v>-11.294166000000018</v>
      </c>
      <c r="DB36" s="139">
        <f>IF('Working Volume Calculator'!$H$9="Square or Rectangular",(4*$A$6^2*DB35^3)-(3*$A$6*($D$6+$E$6)*DB35^2)+(3*$D$6*$E$6*DB35)-(3*$G$6),((PI()*DB35)/12)*($D$6^2+$D$6*($D$6-2*DB35*$A$6)+($D$6-2*DB35*$A$6)^2)-$G$6)</f>
        <v>-2.2683520000000499</v>
      </c>
      <c r="DC36" s="139">
        <f>IF('Working Volume Calculator'!$H$9="Square or Rectangular",(4*$A$6^2*DC35^3)-(3*$A$6*($D$6+$E$6)*DC35^2)+(3*$D$6*$E$6*DC35)-(3*$G$6),((PI()*DC35)/12)*($D$6^2+$D$6*($D$6-2*DC35*$A$6)+($D$6-2*DC35*$A$6)^2)-$G$6)</f>
        <v>6.7427499999998872</v>
      </c>
      <c r="DD36" s="139">
        <f>IF('Working Volume Calculator'!$H$9="Square or Rectangular",(4*$A$6^2*DD35^3)-(3*$A$6*($D$6+$E$6)*DD35^2)+(3*$D$6*$E$6*DD35)-(3*$G$6),((PI()*DD35)/12)*($D$6^2+$D$6*($D$6-2*DD35*$A$6)+($D$6-2*DD35*$A$6)^2)-$G$6)</f>
        <v>15.739151999999876</v>
      </c>
      <c r="DE36" s="139">
        <f>IF('Working Volume Calculator'!$H$9="Square or Rectangular",(4*$A$6^2*DE35^3)-(3*$A$6*($D$6+$E$6)*DE35^2)+(3*$D$6*$E$6*DE35)-(3*$G$6),((PI()*DE35)/12)*($D$6^2+$D$6*($D$6-2*DE35*$A$6)+($D$6-2*DE35*$A$6)^2)-$G$6)</f>
        <v>24.720866000000115</v>
      </c>
      <c r="DF36" s="139">
        <f>IF('Working Volume Calculator'!$H$9="Square or Rectangular",(4*$A$6^2*DF35^3)-(3*$A$6*($D$6+$E$6)*DF35^2)+(3*$D$6*$E$6*DF35)-(3*$G$6),((PI()*DF35)/12)*($D$6^2+$D$6*($D$6-2*DF35*$A$6)+($D$6-2*DF35*$A$6)^2)-$G$6)</f>
        <v>33.687904000000117</v>
      </c>
      <c r="DG36" s="139">
        <f>IF('Working Volume Calculator'!$H$9="Square or Rectangular",(4*$A$6^2*DG35^3)-(3*$A$6*($D$6+$E$6)*DG35^2)+(3*$D$6*$E$6*DG35)-(3*$G$6),((PI()*DG35)/12)*($D$6^2+$D$6*($D$6-2*DG35*$A$6)+($D$6-2*DG35*$A$6)^2)-$G$6)</f>
        <v>42.640277999999853</v>
      </c>
      <c r="DH36" s="139">
        <f>IF('Working Volume Calculator'!$H$9="Square or Rectangular",(4*$A$6^2*DH35^3)-(3*$A$6*($D$6+$E$6)*DH35^2)+(3*$D$6*$E$6*DH35)-(3*$G$6),((PI()*DH35)/12)*($D$6^2+$D$6*($D$6-2*DH35*$A$6)+($D$6-2*DH35*$A$6)^2)-$G$6)</f>
        <v>51.577999999999975</v>
      </c>
      <c r="DI36" s="139">
        <f>IF('Working Volume Calculator'!$H$9="Square or Rectangular",(4*$A$6^2*DI35^3)-(3*$A$6*($D$6+$E$6)*DI35^2)+(3*$D$6*$E$6*DI35)-(3*$G$6),((PI()*DI35)/12)*($D$6^2+$D$6*($D$6-2*DI35*$A$6)+($D$6-2*DI35*$A$6)^2)-$G$6)</f>
        <v>60.501082000000224</v>
      </c>
      <c r="DJ36" s="139">
        <f>IF('Working Volume Calculator'!$H$9="Square or Rectangular",(4*$A$6^2*DJ35^3)-(3*$A$6*($D$6+$E$6)*DJ35^2)+(3*$D$6*$E$6*DJ35)-(3*$G$6),((PI()*DJ35)/12)*($D$6^2+$D$6*($D$6-2*DJ35*$A$6)+($D$6-2*DJ35*$A$6)^2)-$G$6)</f>
        <v>69.409536000000116</v>
      </c>
      <c r="DK36" s="139">
        <f>IF('Working Volume Calculator'!$H$9="Square or Rectangular",(4*$A$6^2*DK35^3)-(3*$A$6*($D$6+$E$6)*DK35^2)+(3*$D$6*$E$6*DK35)-(3*$G$6),((PI()*DK35)/12)*($D$6^2+$D$6*($D$6-2*DK35*$A$6)+($D$6-2*DK35*$A$6)^2)-$G$6)</f>
        <v>78.303373999999849</v>
      </c>
      <c r="DL36" s="139">
        <f>IF('Working Volume Calculator'!$H$9="Square or Rectangular",(4*$A$6^2*DL35^3)-(3*$A$6*($D$6+$E$6)*DL35^2)+(3*$D$6*$E$6*DL35)-(3*$G$6),((PI()*DL35)/12)*($D$6^2+$D$6*($D$6-2*DL35*$A$6)+($D$6-2*DL35*$A$6)^2)-$G$6)</f>
        <v>87.182607999999846</v>
      </c>
      <c r="DM36" s="139">
        <f>IF('Working Volume Calculator'!$H$9="Square or Rectangular",(4*$A$6^2*DM35^3)-(3*$A$6*($D$6+$E$6)*DM35^2)+(3*$D$6*$E$6*DM35)-(3*$G$6),((PI()*DM35)/12)*($D$6^2+$D$6*($D$6-2*DM35*$A$6)+($D$6-2*DM35*$A$6)^2)-$G$6)</f>
        <v>96.047249999999622</v>
      </c>
      <c r="DN36" s="139">
        <f>IF('Working Volume Calculator'!$H$9="Square or Rectangular",(4*$A$6^2*DN35^3)-(3*$A$6*($D$6+$E$6)*DN35^2)+(3*$D$6*$E$6*DN35)-(3*$G$6),((PI()*DN35)/12)*($D$6^2+$D$6*($D$6-2*DN35*$A$6)+($D$6-2*DN35*$A$6)^2)-$G$6)</f>
        <v>104.89731199999983</v>
      </c>
      <c r="DO36" s="139">
        <f>IF('Working Volume Calculator'!$H$9="Square or Rectangular",(4*$A$6^2*DO35^3)-(3*$A$6*($D$6+$E$6)*DO35^2)+(3*$D$6*$E$6*DO35)-(3*$G$6),((PI()*DO35)/12)*($D$6^2+$D$6*($D$6-2*DO35*$A$6)+($D$6-2*DO35*$A$6)^2)-$G$6)</f>
        <v>113.73280599999998</v>
      </c>
      <c r="DP36" s="139">
        <f>IF('Working Volume Calculator'!$H$9="Square or Rectangular",(4*$A$6^2*DP35^3)-(3*$A$6*($D$6+$E$6)*DP35^2)+(3*$D$6*$E$6*DP35)-(3*$G$6),((PI()*DP35)/12)*($D$6^2+$D$6*($D$6-2*DP35*$A$6)+($D$6-2*DP35*$A$6)^2)-$G$6)</f>
        <v>122.55374399999982</v>
      </c>
      <c r="DQ36" s="139">
        <f>IF('Working Volume Calculator'!$H$9="Square or Rectangular",(4*$A$6^2*DQ35^3)-(3*$A$6*($D$6+$E$6)*DQ35^2)+(3*$D$6*$E$6*DQ35)-(3*$G$6),((PI()*DQ35)/12)*($D$6^2+$D$6*($D$6-2*DQ35*$A$6)+($D$6-2*DQ35*$A$6)^2)-$G$6)</f>
        <v>131.36013799999978</v>
      </c>
      <c r="DR36" s="139">
        <f>IF('Working Volume Calculator'!$H$9="Square or Rectangular",(4*$A$6^2*DR35^3)-(3*$A$6*($D$6+$E$6)*DR35^2)+(3*$D$6*$E$6*DR35)-(3*$G$6),((PI()*DR35)/12)*($D$6^2+$D$6*($D$6-2*DR35*$A$6)+($D$6-2*DR35*$A$6)^2)-$G$6)</f>
        <v>140.15200000000004</v>
      </c>
      <c r="DS36" s="139">
        <f>IF('Working Volume Calculator'!$H$9="Square or Rectangular",(4*$A$6^2*DS35^3)-(3*$A$6*($D$6+$E$6)*DS35^2)+(3*$D$6*$E$6*DS35)-(3*$G$6),((PI()*DS35)/12)*($D$6^2+$D$6*($D$6-2*DS35*$A$6)+($D$6-2*DS35*$A$6)^2)-$G$6)</f>
        <v>148.92934199999991</v>
      </c>
      <c r="DT36" s="139">
        <f>IF('Working Volume Calculator'!$H$9="Square or Rectangular",(4*$A$6^2*DT35^3)-(3*$A$6*($D$6+$E$6)*DT35^2)+(3*$D$6*$E$6*DT35)-(3*$G$6),((PI()*DT35)/12)*($D$6^2+$D$6*($D$6-2*DT35*$A$6)+($D$6-2*DT35*$A$6)^2)-$G$6)</f>
        <v>157.69217599999979</v>
      </c>
      <c r="DU36" s="139">
        <f>IF('Working Volume Calculator'!$H$9="Square or Rectangular",(4*$A$6^2*DU35^3)-(3*$A$6*($D$6+$E$6)*DU35^2)+(3*$D$6*$E$6*DU35)-(3*$G$6),((PI()*DU35)/12)*($D$6^2+$D$6*($D$6-2*DU35*$A$6)+($D$6-2*DU35*$A$6)^2)-$G$6)</f>
        <v>166.44051399999989</v>
      </c>
      <c r="DV36" s="139">
        <f>IF('Working Volume Calculator'!$H$9="Square or Rectangular",(4*$A$6^2*DV35^3)-(3*$A$6*($D$6+$E$6)*DV35^2)+(3*$D$6*$E$6*DV35)-(3*$G$6),((PI()*DV35)/12)*($D$6^2+$D$6*($D$6-2*DV35*$A$6)+($D$6-2*DV35*$A$6)^2)-$G$6)</f>
        <v>175.17436799999996</v>
      </c>
      <c r="DW36" s="139">
        <f>IF('Working Volume Calculator'!$H$9="Square or Rectangular",(4*$A$6^2*DW35^3)-(3*$A$6*($D$6+$E$6)*DW35^2)+(3*$D$6*$E$6*DW35)-(3*$G$6),((PI()*DW35)/12)*($D$6^2+$D$6*($D$6-2*DW35*$A$6)+($D$6-2*DW35*$A$6)^2)-$G$6)</f>
        <v>183.89374999999995</v>
      </c>
      <c r="DX36" s="139">
        <f>IF('Working Volume Calculator'!$H$9="Square or Rectangular",(4*$A$6^2*DX35^3)-(3*$A$6*($D$6+$E$6)*DX35^2)+(3*$D$6*$E$6*DX35)-(3*$G$6),((PI()*DX35)/12)*($D$6^2+$D$6*($D$6-2*DX35*$A$6)+($D$6-2*DX35*$A$6)^2)-$G$6)</f>
        <v>192.59867199999985</v>
      </c>
      <c r="DY36" s="139">
        <f>IF('Working Volume Calculator'!$H$9="Square or Rectangular",(4*$A$6^2*DY35^3)-(3*$A$6*($D$6+$E$6)*DY35^2)+(3*$D$6*$E$6*DY35)-(3*$G$6),((PI()*DY35)/12)*($D$6^2+$D$6*($D$6-2*DY35*$A$6)+($D$6-2*DY35*$A$6)^2)-$G$6)</f>
        <v>201.28914599999985</v>
      </c>
      <c r="DZ36" s="139">
        <f>IF('Working Volume Calculator'!$H$9="Square or Rectangular",(4*$A$6^2*DZ35^3)-(3*$A$6*($D$6+$E$6)*DZ35^2)+(3*$D$6*$E$6*DZ35)-(3*$G$6),((PI()*DZ35)/12)*($D$6^2+$D$6*($D$6-2*DZ35*$A$6)+($D$6-2*DZ35*$A$6)^2)-$G$6)</f>
        <v>209.96518399999991</v>
      </c>
      <c r="EA36" s="139">
        <f>IF('Working Volume Calculator'!$H$9="Square or Rectangular",(4*$A$6^2*EA35^3)-(3*$A$6*($D$6+$E$6)*EA35^2)+(3*$D$6*$E$6*EA35)-(3*$G$6),((PI()*EA35)/12)*($D$6^2+$D$6*($D$6-2*EA35*$A$6)+($D$6-2*EA35*$A$6)^2)-$G$6)</f>
        <v>218.62679800000001</v>
      </c>
      <c r="EB36" s="139">
        <f>IF('Working Volume Calculator'!$H$9="Square or Rectangular",(4*$A$6^2*EB35^3)-(3*$A$6*($D$6+$E$6)*EB35^2)+(3*$D$6*$E$6*EB35)-(3*$G$6),((PI()*EB35)/12)*($D$6^2+$D$6*($D$6-2*EB35*$A$6)+($D$6-2*EB35*$A$6)^2)-$G$6)</f>
        <v>227.27399999999989</v>
      </c>
      <c r="EC36" s="139">
        <f>IF('Working Volume Calculator'!$H$9="Square or Rectangular",(4*$A$6^2*EC35^3)-(3*$A$6*($D$6+$E$6)*EC35^2)+(3*$D$6*$E$6*EC35)-(3*$G$6),((PI()*EC35)/12)*($D$6^2+$D$6*($D$6-2*EC35*$A$6)+($D$6-2*EC35*$A$6)^2)-$G$6)</f>
        <v>235.90680199999997</v>
      </c>
      <c r="ED36" s="139">
        <f>IF('Working Volume Calculator'!$H$9="Square or Rectangular",(4*$A$6^2*ED35^3)-(3*$A$6*($D$6+$E$6)*ED35^2)+(3*$D$6*$E$6*ED35)-(3*$G$6),((PI()*ED35)/12)*($D$6^2+$D$6*($D$6-2*ED35*$A$6)+($D$6-2*ED35*$A$6)^2)-$G$6)</f>
        <v>244.525216</v>
      </c>
      <c r="EE36" s="139">
        <f>IF('Working Volume Calculator'!$H$9="Square or Rectangular",(4*$A$6^2*EE35^3)-(3*$A$6*($D$6+$E$6)*EE35^2)+(3*$D$6*$E$6*EE35)-(3*$G$6),((PI()*EE35)/12)*($D$6^2+$D$6*($D$6-2*EE35*$A$6)+($D$6-2*EE35*$A$6)^2)-$G$6)</f>
        <v>253.12925399999995</v>
      </c>
      <c r="EF36" s="139">
        <f>IF('Working Volume Calculator'!$H$9="Square or Rectangular",(4*$A$6^2*EF35^3)-(3*$A$6*($D$6+$E$6)*EF35^2)+(3*$D$6*$E$6*EF35)-(3*$G$6),((PI()*EF35)/12)*($D$6^2+$D$6*($D$6-2*EF35*$A$6)+($D$6-2*EF35*$A$6)^2)-$G$6)</f>
        <v>261.71892800000001</v>
      </c>
      <c r="EG36" s="139">
        <f>IF('Working Volume Calculator'!$H$9="Square or Rectangular",(4*$A$6^2*EG35^3)-(3*$A$6*($D$6+$E$6)*EG35^2)+(3*$D$6*$E$6*EG35)-(3*$G$6),((PI()*EG35)/12)*($D$6^2+$D$6*($D$6-2*EG35*$A$6)+($D$6-2*EG35*$A$6)^2)-$G$6)</f>
        <v>270.29424999999992</v>
      </c>
      <c r="EH36" s="139">
        <f>IF('Working Volume Calculator'!$H$9="Square or Rectangular",(4*$A$6^2*EH35^3)-(3*$A$6*($D$6+$E$6)*EH35^2)+(3*$D$6*$E$6*EH35)-(3*$G$6),((PI()*EH35)/12)*($D$6^2+$D$6*($D$6-2*EH35*$A$6)+($D$6-2*EH35*$A$6)^2)-$G$6)</f>
        <v>278.85523199999989</v>
      </c>
      <c r="EI36" s="139">
        <f>IF('Working Volume Calculator'!$H$9="Square or Rectangular",(4*$A$6^2*EI35^3)-(3*$A$6*($D$6+$E$6)*EI35^2)+(3*$D$6*$E$6*EI35)-(3*$G$6),((PI()*EI35)/12)*($D$6^2+$D$6*($D$6-2*EI35*$A$6)+($D$6-2*EI35*$A$6)^2)-$G$6)</f>
        <v>287.4018860000001</v>
      </c>
      <c r="EJ36" s="139">
        <f>IF('Working Volume Calculator'!$H$9="Square or Rectangular",(4*$A$6^2*EJ35^3)-(3*$A$6*($D$6+$E$6)*EJ35^2)+(3*$D$6*$E$6*EJ35)-(3*$G$6),((PI()*EJ35)/12)*($D$6^2+$D$6*($D$6-2*EJ35*$A$6)+($D$6-2*EJ35*$A$6)^2)-$G$6)</f>
        <v>295.93422399999986</v>
      </c>
      <c r="EK36" s="139">
        <f>IF('Working Volume Calculator'!$H$9="Square or Rectangular",(4*$A$6^2*EK35^3)-(3*$A$6*($D$6+$E$6)*EK35^2)+(3*$D$6*$E$6*EK35)-(3*$G$6),((PI()*EK35)/12)*($D$6^2+$D$6*($D$6-2*EK35*$A$6)+($D$6-2*EK35*$A$6)^2)-$G$6)</f>
        <v>304.4522579999998</v>
      </c>
      <c r="EL36" s="139">
        <f>IF('Working Volume Calculator'!$H$9="Square or Rectangular",(4*$A$6^2*EL35^3)-(3*$A$6*($D$6+$E$6)*EL35^2)+(3*$D$6*$E$6*EL35)-(3*$G$6),((PI()*EL35)/12)*($D$6^2+$D$6*($D$6-2*EL35*$A$6)+($D$6-2*EL35*$A$6)^2)-$G$6)</f>
        <v>312.95599999999968</v>
      </c>
      <c r="EM36" s="139">
        <f>IF('Working Volume Calculator'!$H$9="Square or Rectangular",(4*$A$6^2*EM35^3)-(3*$A$6*($D$6+$E$6)*EM35^2)+(3*$D$6*$E$6*EM35)-(3*$G$6),((PI()*EM35)/12)*($D$6^2+$D$6*($D$6-2*EM35*$A$6)+($D$6-2*EM35*$A$6)^2)-$G$6)</f>
        <v>321.44546199999968</v>
      </c>
      <c r="EN36" s="139">
        <f>IF('Working Volume Calculator'!$H$9="Square or Rectangular",(4*$A$6^2*EN35^3)-(3*$A$6*($D$6+$E$6)*EN35^2)+(3*$D$6*$E$6*EN35)-(3*$G$6),((PI()*EN35)/12)*($D$6^2+$D$6*($D$6-2*EN35*$A$6)+($D$6-2*EN35*$A$6)^2)-$G$6)</f>
        <v>329.92065599999978</v>
      </c>
      <c r="EO36" s="139">
        <f>IF('Working Volume Calculator'!$H$9="Square or Rectangular",(4*$A$6^2*EO35^3)-(3*$A$6*($D$6+$E$6)*EO35^2)+(3*$D$6*$E$6*EO35)-(3*$G$6),((PI()*EO35)/12)*($D$6^2+$D$6*($D$6-2*EO35*$A$6)+($D$6-2*EO35*$A$6)^2)-$G$6)</f>
        <v>338.38159399999995</v>
      </c>
      <c r="EP36" s="139">
        <f>IF('Working Volume Calculator'!$H$9="Square or Rectangular",(4*$A$6^2*EP35^3)-(3*$A$6*($D$6+$E$6)*EP35^2)+(3*$D$6*$E$6*EP35)-(3*$G$6),((PI()*EP35)/12)*($D$6^2+$D$6*($D$6-2*EP35*$A$6)+($D$6-2*EP35*$A$6)^2)-$G$6)</f>
        <v>346.8282879999997</v>
      </c>
      <c r="EQ36" s="139">
        <f>IF('Working Volume Calculator'!$H$9="Square or Rectangular",(4*$A$6^2*EQ35^3)-(3*$A$6*($D$6+$E$6)*EQ35^2)+(3*$D$6*$E$6*EQ35)-(3*$G$6),((PI()*EQ35)/12)*($D$6^2+$D$6*($D$6-2*EQ35*$A$6)+($D$6-2*EQ35*$A$6)^2)-$G$6)</f>
        <v>355.26074999999969</v>
      </c>
      <c r="ER36" s="139">
        <f>IF('Working Volume Calculator'!$H$9="Square or Rectangular",(4*$A$6^2*ER35^3)-(3*$A$6*($D$6+$E$6)*ER35^2)+(3*$D$6*$E$6*ER35)-(3*$G$6),((PI()*ER35)/12)*($D$6^2+$D$6*($D$6-2*ER35*$A$6)+($D$6-2*ER35*$A$6)^2)-$G$6)</f>
        <v>363.67899200000011</v>
      </c>
      <c r="ES36" s="139">
        <f>IF('Working Volume Calculator'!$H$9="Square or Rectangular",(4*$A$6^2*ES35^3)-(3*$A$6*($D$6+$E$6)*ES35^2)+(3*$D$6*$E$6*ES35)-(3*$G$6),((PI()*ES35)/12)*($D$6^2+$D$6*($D$6-2*ES35*$A$6)+($D$6-2*ES35*$A$6)^2)-$G$6)</f>
        <v>372.08302600000002</v>
      </c>
      <c r="ET36" s="139">
        <f>IF('Working Volume Calculator'!$H$9="Square or Rectangular",(4*$A$6^2*ET35^3)-(3*$A$6*($D$6+$E$6)*ET35^2)+(3*$D$6*$E$6*ET35)-(3*$G$6),((PI()*ET35)/12)*($D$6^2+$D$6*($D$6-2*ET35*$A$6)+($D$6-2*ET35*$A$6)^2)-$G$6)</f>
        <v>380.47286399999984</v>
      </c>
      <c r="EU36" s="139">
        <f>IF('Working Volume Calculator'!$H$9="Square or Rectangular",(4*$A$6^2*EU35^3)-(3*$A$6*($D$6+$E$6)*EU35^2)+(3*$D$6*$E$6*EU35)-(3*$G$6),((PI()*EU35)/12)*($D$6^2+$D$6*($D$6-2*EU35*$A$6)+($D$6-2*EU35*$A$6)^2)-$G$6)</f>
        <v>388.84851799999979</v>
      </c>
      <c r="EV36" s="139">
        <f>IF('Working Volume Calculator'!$H$9="Square or Rectangular",(4*$A$6^2*EV35^3)-(3*$A$6*($D$6+$E$6)*EV35^2)+(3*$D$6*$E$6*EV35)-(3*$G$6),((PI()*EV35)/12)*($D$6^2+$D$6*($D$6-2*EV35*$A$6)+($D$6-2*EV35*$A$6)^2)-$G$6)</f>
        <v>397.20999999999981</v>
      </c>
      <c r="EW36" s="139">
        <f>IF('Working Volume Calculator'!$H$9="Square or Rectangular",(4*$A$6^2*EW35^3)-(3*$A$6*($D$6+$E$6)*EW35^2)+(3*$D$6*$E$6*EW35)-(3*$G$6),((PI()*EW35)/12)*($D$6^2+$D$6*($D$6-2*EW35*$A$6)+($D$6-2*EW35*$A$6)^2)-$G$6)</f>
        <v>405.55732199999989</v>
      </c>
      <c r="EX36" s="139">
        <f>IF('Working Volume Calculator'!$H$9="Square or Rectangular",(4*$A$6^2*EX35^3)-(3*$A$6*($D$6+$E$6)*EX35^2)+(3*$D$6*$E$6*EX35)-(3*$G$6),((PI()*EX35)/12)*($D$6^2+$D$6*($D$6-2*EX35*$A$6)+($D$6-2*EX35*$A$6)^2)-$G$6)</f>
        <v>413.89049599999998</v>
      </c>
      <c r="EY36" s="139">
        <f>IF('Working Volume Calculator'!$H$9="Square or Rectangular",(4*$A$6^2*EY35^3)-(3*$A$6*($D$6+$E$6)*EY35^2)+(3*$D$6*$E$6*EY35)-(3*$G$6),((PI()*EY35)/12)*($D$6^2+$D$6*($D$6-2*EY35*$A$6)+($D$6-2*EY35*$A$6)^2)-$G$6)</f>
        <v>422.20953399999985</v>
      </c>
      <c r="EZ36" s="139">
        <f>IF('Working Volume Calculator'!$H$9="Square or Rectangular",(4*$A$6^2*EZ35^3)-(3*$A$6*($D$6+$E$6)*EZ35^2)+(3*$D$6*$E$6*EZ35)-(3*$G$6),((PI()*EZ35)/12)*($D$6^2+$D$6*($D$6-2*EZ35*$A$6)+($D$6-2*EZ35*$A$6)^2)-$G$6)</f>
        <v>430.5144479999999</v>
      </c>
      <c r="FA36" s="139">
        <f>IF('Working Volume Calculator'!$H$9="Square or Rectangular",(4*$A$6^2*FA35^3)-(3*$A$6*($D$6+$E$6)*FA35^2)+(3*$D$6*$E$6*FA35)-(3*$G$6),((PI()*FA35)/12)*($D$6^2+$D$6*($D$6-2*FA35*$A$6)+($D$6-2*FA35*$A$6)^2)-$G$6)</f>
        <v>438.80524999999989</v>
      </c>
      <c r="FB36" s="139">
        <f>IF('Working Volume Calculator'!$H$9="Square or Rectangular",(4*$A$6^2*FB35^3)-(3*$A$6*($D$6+$E$6)*FB35^2)+(3*$D$6*$E$6*FB35)-(3*$G$6),((PI()*FB35)/12)*($D$6^2+$D$6*($D$6-2*FB35*$A$6)+($D$6-2*FB35*$A$6)^2)-$G$6)</f>
        <v>447.081952</v>
      </c>
      <c r="FC36" s="139">
        <f>IF('Working Volume Calculator'!$H$9="Square or Rectangular",(4*$A$6^2*FC35^3)-(3*$A$6*($D$6+$E$6)*FC35^2)+(3*$D$6*$E$6*FC35)-(3*$G$6),((PI()*FC35)/12)*($D$6^2+$D$6*($D$6-2*FC35*$A$6)+($D$6-2*FC35*$A$6)^2)-$G$6)</f>
        <v>455.34456599999999</v>
      </c>
      <c r="FD36" s="139">
        <f>IF('Working Volume Calculator'!$H$9="Square or Rectangular",(4*$A$6^2*FD35^3)-(3*$A$6*($D$6+$E$6)*FD35^2)+(3*$D$6*$E$6*FD35)-(3*$G$6),((PI()*FD35)/12)*($D$6^2+$D$6*($D$6-2*FD35*$A$6)+($D$6-2*FD35*$A$6)^2)-$G$6)</f>
        <v>463.59310399999981</v>
      </c>
      <c r="FE36" s="139">
        <f>IF('Working Volume Calculator'!$H$9="Square or Rectangular",(4*$A$6^2*FE35^3)-(3*$A$6*($D$6+$E$6)*FE35^2)+(3*$D$6*$E$6*FE35)-(3*$G$6),((PI()*FE35)/12)*($D$6^2+$D$6*($D$6-2*FE35*$A$6)+($D$6-2*FE35*$A$6)^2)-$G$6)</f>
        <v>471.8275779999999</v>
      </c>
      <c r="FF36" s="139">
        <f>IF('Working Volume Calculator'!$H$9="Square or Rectangular",(4*$A$6^2*FF35^3)-(3*$A$6*($D$6+$E$6)*FF35^2)+(3*$D$6*$E$6*FF35)-(3*$G$6),((PI()*FF35)/12)*($D$6^2+$D$6*($D$6-2*FF35*$A$6)+($D$6-2*FF35*$A$6)^2)-$G$6)</f>
        <v>480.048</v>
      </c>
      <c r="FG36" s="139">
        <f>IF('Working Volume Calculator'!$H$9="Square or Rectangular",(4*$A$6^2*FG35^3)-(3*$A$6*($D$6+$E$6)*FG35^2)+(3*$D$6*$E$6*FG35)-(3*$G$6),((PI()*FG35)/12)*($D$6^2+$D$6*($D$6-2*FG35*$A$6)+($D$6-2*FG35*$A$6)^2)-$G$6)</f>
        <v>488.25438200000008</v>
      </c>
      <c r="FH36" s="139">
        <f>IF('Working Volume Calculator'!$H$9="Square or Rectangular",(4*$A$6^2*FH35^3)-(3*$A$6*($D$6+$E$6)*FH35^2)+(3*$D$6*$E$6*FH35)-(3*$G$6),((PI()*FH35)/12)*($D$6^2+$D$6*($D$6-2*FH35*$A$6)+($D$6-2*FH35*$A$6)^2)-$G$6)</f>
        <v>496.44673599999987</v>
      </c>
      <c r="FI36" s="139">
        <f>IF('Working Volume Calculator'!$H$9="Square or Rectangular",(4*$A$6^2*FI35^3)-(3*$A$6*($D$6+$E$6)*FI35^2)+(3*$D$6*$E$6*FI35)-(3*$G$6),((PI()*FI35)/12)*($D$6^2+$D$6*($D$6-2*FI35*$A$6)+($D$6-2*FI35*$A$6)^2)-$G$6)</f>
        <v>504.62507399999959</v>
      </c>
      <c r="FJ36" s="139">
        <f>IF('Working Volume Calculator'!$H$9="Square or Rectangular",(4*$A$6^2*FJ35^3)-(3*$A$6*($D$6+$E$6)*FJ35^2)+(3*$D$6*$E$6*FJ35)-(3*$G$6),((PI()*FJ35)/12)*($D$6^2+$D$6*($D$6-2*FJ35*$A$6)+($D$6-2*FJ35*$A$6)^2)-$G$6)</f>
        <v>512.78940799999987</v>
      </c>
      <c r="FK36" s="139">
        <f>IF('Working Volume Calculator'!$H$9="Square or Rectangular",(4*$A$6^2*FK35^3)-(3*$A$6*($D$6+$E$6)*FK35^2)+(3*$D$6*$E$6*FK35)-(3*$G$6),((PI()*FK35)/12)*($D$6^2+$D$6*($D$6-2*FK35*$A$6)+($D$6-2*FK35*$A$6)^2)-$G$6)</f>
        <v>520.93974999999978</v>
      </c>
      <c r="FL36" s="139">
        <f>IF('Working Volume Calculator'!$H$9="Square or Rectangular",(4*$A$6^2*FL35^3)-(3*$A$6*($D$6+$E$6)*FL35^2)+(3*$D$6*$E$6*FL35)-(3*$G$6),((PI()*FL35)/12)*($D$6^2+$D$6*($D$6-2*FL35*$A$6)+($D$6-2*FL35*$A$6)^2)-$G$6)</f>
        <v>529.07611199999974</v>
      </c>
      <c r="FM36" s="139">
        <f>IF('Working Volume Calculator'!$H$9="Square or Rectangular",(4*$A$6^2*FM35^3)-(3*$A$6*($D$6+$E$6)*FM35^2)+(3*$D$6*$E$6*FM35)-(3*$G$6),((PI()*FM35)/12)*($D$6^2+$D$6*($D$6-2*FM35*$A$6)+($D$6-2*FM35*$A$6)^2)-$G$6)</f>
        <v>537.19850599999972</v>
      </c>
      <c r="FN36" s="139">
        <f>IF('Working Volume Calculator'!$H$9="Square or Rectangular",(4*$A$6^2*FN35^3)-(3*$A$6*($D$6+$E$6)*FN35^2)+(3*$D$6*$E$6*FN35)-(3*$G$6),((PI()*FN35)/12)*($D$6^2+$D$6*($D$6-2*FN35*$A$6)+($D$6-2*FN35*$A$6)^2)-$G$6)</f>
        <v>545.30694399999993</v>
      </c>
      <c r="FO36" s="139">
        <f>IF('Working Volume Calculator'!$H$9="Square or Rectangular",(4*$A$6^2*FO35^3)-(3*$A$6*($D$6+$E$6)*FO35^2)+(3*$D$6*$E$6*FO35)-(3*$G$6),((PI()*FO35)/12)*($D$6^2+$D$6*($D$6-2*FO35*$A$6)+($D$6-2*FO35*$A$6)^2)-$G$6)</f>
        <v>553.40143799999987</v>
      </c>
      <c r="FP36" s="139">
        <f>IF('Working Volume Calculator'!$H$9="Square or Rectangular",(4*$A$6^2*FP35^3)-(3*$A$6*($D$6+$E$6)*FP35^2)+(3*$D$6*$E$6*FP35)-(3*$G$6),((PI()*FP35)/12)*($D$6^2+$D$6*($D$6-2*FP35*$A$6)+($D$6-2*FP35*$A$6)^2)-$G$6)</f>
        <v>561.48199999999974</v>
      </c>
      <c r="FQ36" s="139">
        <f>IF('Working Volume Calculator'!$H$9="Square or Rectangular",(4*$A$6^2*FQ35^3)-(3*$A$6*($D$6+$E$6)*FQ35^2)+(3*$D$6*$E$6*FQ35)-(3*$G$6),((PI()*FQ35)/12)*($D$6^2+$D$6*($D$6-2*FQ35*$A$6)+($D$6-2*FQ35*$A$6)^2)-$G$6)</f>
        <v>569.54864199999975</v>
      </c>
      <c r="FR36" s="139">
        <f>IF('Working Volume Calculator'!$H$9="Square or Rectangular",(4*$A$6^2*FR35^3)-(3*$A$6*($D$6+$E$6)*FR35^2)+(3*$D$6*$E$6*FR35)-(3*$G$6),((PI()*FR35)/12)*($D$6^2+$D$6*($D$6-2*FR35*$A$6)+($D$6-2*FR35*$A$6)^2)-$G$6)</f>
        <v>577.60137600000007</v>
      </c>
      <c r="FS36" s="139">
        <f>IF('Working Volume Calculator'!$H$9="Square or Rectangular",(4*$A$6^2*FS35^3)-(3*$A$6*($D$6+$E$6)*FS35^2)+(3*$D$6*$E$6*FS35)-(3*$G$6),((PI()*FS35)/12)*($D$6^2+$D$6*($D$6-2*FS35*$A$6)+($D$6-2*FS35*$A$6)^2)-$G$6)</f>
        <v>585.64021400000001</v>
      </c>
      <c r="FT36" s="139">
        <f>IF('Working Volume Calculator'!$H$9="Square or Rectangular",(4*$A$6^2*FT35^3)-(3*$A$6*($D$6+$E$6)*FT35^2)+(3*$D$6*$E$6*FT35)-(3*$G$6),((PI()*FT35)/12)*($D$6^2+$D$6*($D$6-2*FT35*$A$6)+($D$6-2*FT35*$A$6)^2)-$G$6)</f>
        <v>593.66516799999977</v>
      </c>
      <c r="FU36" s="139">
        <f>IF('Working Volume Calculator'!$H$9="Square or Rectangular",(4*$A$6^2*FU35^3)-(3*$A$6*($D$6+$E$6)*FU35^2)+(3*$D$6*$E$6*FU35)-(3*$G$6),((PI()*FU35)/12)*($D$6^2+$D$6*($D$6-2*FU35*$A$6)+($D$6-2*FU35*$A$6)^2)-$G$6)</f>
        <v>601.67624999999975</v>
      </c>
      <c r="FV36" s="139">
        <f>IF('Working Volume Calculator'!$H$9="Square or Rectangular",(4*$A$6^2*FV35^3)-(3*$A$6*($D$6+$E$6)*FV35^2)+(3*$D$6*$E$6*FV35)-(3*$G$6),((PI()*FV35)/12)*($D$6^2+$D$6*($D$6-2*FV35*$A$6)+($D$6-2*FV35*$A$6)^2)-$G$6)</f>
        <v>609.67347199999972</v>
      </c>
      <c r="FW36" s="139">
        <f>IF('Working Volume Calculator'!$H$9="Square or Rectangular",(4*$A$6^2*FW35^3)-(3*$A$6*($D$6+$E$6)*FW35^2)+(3*$D$6*$E$6*FW35)-(3*$G$6),((PI()*FW35)/12)*($D$6^2+$D$6*($D$6-2*FW35*$A$6)+($D$6-2*FW35*$A$6)^2)-$G$6)</f>
        <v>617.65684599999986</v>
      </c>
      <c r="FX36" s="139">
        <f>IF('Working Volume Calculator'!$H$9="Square or Rectangular",(4*$A$6^2*FX35^3)-(3*$A$6*($D$6+$E$6)*FX35^2)+(3*$D$6*$E$6*FX35)-(3*$G$6),((PI()*FX35)/12)*($D$6^2+$D$6*($D$6-2*FX35*$A$6)+($D$6-2*FX35*$A$6)^2)-$G$6)</f>
        <v>625.62638399999992</v>
      </c>
      <c r="FY36" s="139">
        <f>IF('Working Volume Calculator'!$H$9="Square or Rectangular",(4*$A$6^2*FY35^3)-(3*$A$6*($D$6+$E$6)*FY35^2)+(3*$D$6*$E$6*FY35)-(3*$G$6),((PI()*FY35)/12)*($D$6^2+$D$6*($D$6-2*FY35*$A$6)+($D$6-2*FY35*$A$6)^2)-$G$6)</f>
        <v>633.58209799999986</v>
      </c>
      <c r="FZ36" s="139">
        <f>IF('Working Volume Calculator'!$H$9="Square or Rectangular",(4*$A$6^2*FZ35^3)-(3*$A$6*($D$6+$E$6)*FZ35^2)+(3*$D$6*$E$6*FZ35)-(3*$G$6),((PI()*FZ35)/12)*($D$6^2+$D$6*($D$6-2*FZ35*$A$6)+($D$6-2*FZ35*$A$6)^2)-$G$6)</f>
        <v>641.52399999999989</v>
      </c>
      <c r="GA36" s="139">
        <f>IF('Working Volume Calculator'!$H$9="Square or Rectangular",(4*$A$6^2*GA35^3)-(3*$A$6*($D$6+$E$6)*GA35^2)+(3*$D$6*$E$6*GA35)-(3*$G$6),((PI()*GA35)/12)*($D$6^2+$D$6*($D$6-2*GA35*$A$6)+($D$6-2*GA35*$A$6)^2)-$G$6)</f>
        <v>649.45210199999997</v>
      </c>
      <c r="GB36" s="139">
        <f>IF('Working Volume Calculator'!$H$9="Square or Rectangular",(4*$A$6^2*GB35^3)-(3*$A$6*($D$6+$E$6)*GB35^2)+(3*$D$6*$E$6*GB35)-(3*$G$6),((PI()*GB35)/12)*($D$6^2+$D$6*($D$6-2*GB35*$A$6)+($D$6-2*GB35*$A$6)^2)-$G$6)</f>
        <v>657.36641599999984</v>
      </c>
      <c r="GC36" s="139">
        <f>IF('Working Volume Calculator'!$H$9="Square or Rectangular",(4*$A$6^2*GC35^3)-(3*$A$6*($D$6+$E$6)*GC35^2)+(3*$D$6*$E$6*GC35)-(3*$G$6),((PI()*GC35)/12)*($D$6^2+$D$6*($D$6-2*GC35*$A$6)+($D$6-2*GC35*$A$6)^2)-$G$6)</f>
        <v>665.26695399999994</v>
      </c>
      <c r="GD36" s="139">
        <f>IF('Working Volume Calculator'!$H$9="Square or Rectangular",(4*$A$6^2*GD35^3)-(3*$A$6*($D$6+$E$6)*GD35^2)+(3*$D$6*$E$6*GD35)-(3*$G$6),((PI()*GD35)/12)*($D$6^2+$D$6*($D$6-2*GD35*$A$6)+($D$6-2*GD35*$A$6)^2)-$G$6)</f>
        <v>673.15372799999977</v>
      </c>
      <c r="GE36" s="139">
        <f>IF('Working Volume Calculator'!$H$9="Square or Rectangular",(4*$A$6^2*GE35^3)-(3*$A$6*($D$6+$E$6)*GE35^2)+(3*$D$6*$E$6*GE35)-(3*$G$6),((PI()*GE35)/12)*($D$6^2+$D$6*($D$6-2*GE35*$A$6)+($D$6-2*GE35*$A$6)^2)-$G$6)</f>
        <v>681.02674999999999</v>
      </c>
      <c r="GF36" s="139">
        <f>IF('Working Volume Calculator'!$H$9="Square or Rectangular",(4*$A$6^2*GF35^3)-(3*$A$6*($D$6+$E$6)*GF35^2)+(3*$D$6*$E$6*GF35)-(3*$G$6),((PI()*GF35)/12)*($D$6^2+$D$6*($D$6-2*GF35*$A$6)+($D$6-2*GF35*$A$6)^2)-$G$6)</f>
        <v>688.88603199999989</v>
      </c>
      <c r="GG36" s="139">
        <f>IF('Working Volume Calculator'!$H$9="Square or Rectangular",(4*$A$6^2*GG35^3)-(3*$A$6*($D$6+$E$6)*GG35^2)+(3*$D$6*$E$6*GG35)-(3*$G$6),((PI()*GG35)/12)*($D$6^2+$D$6*($D$6-2*GG35*$A$6)+($D$6-2*GG35*$A$6)^2)-$G$6)</f>
        <v>696.73158599999988</v>
      </c>
      <c r="GH36" s="139">
        <f>IF('Working Volume Calculator'!$H$9="Square or Rectangular",(4*$A$6^2*GH35^3)-(3*$A$6*($D$6+$E$6)*GH35^2)+(3*$D$6*$E$6*GH35)-(3*$G$6),((PI()*GH35)/12)*($D$6^2+$D$6*($D$6-2*GH35*$A$6)+($D$6-2*GH35*$A$6)^2)-$G$6)</f>
        <v>704.56342399999971</v>
      </c>
      <c r="GI36" s="139">
        <f>IF('Working Volume Calculator'!$H$9="Square or Rectangular",(4*$A$6^2*GI35^3)-(3*$A$6*($D$6+$E$6)*GI35^2)+(3*$D$6*$E$6*GI35)-(3*$G$6),((PI()*GI35)/12)*($D$6^2+$D$6*($D$6-2*GI35*$A$6)+($D$6-2*GI35*$A$6)^2)-$G$6)</f>
        <v>712.38155799999959</v>
      </c>
      <c r="GJ36" s="139">
        <f>IF('Working Volume Calculator'!$H$9="Square or Rectangular",(4*$A$6^2*GJ35^3)-(3*$A$6*($D$6+$E$6)*GJ35^2)+(3*$D$6*$E$6*GJ35)-(3*$G$6),((PI()*GJ35)/12)*($D$6^2+$D$6*($D$6-2*GJ35*$A$6)+($D$6-2*GJ35*$A$6)^2)-$G$6)</f>
        <v>720.18599999999992</v>
      </c>
      <c r="GK36" s="139">
        <f>IF('Working Volume Calculator'!$H$9="Square or Rectangular",(4*$A$6^2*GK35^3)-(3*$A$6*($D$6+$E$6)*GK35^2)+(3*$D$6*$E$6*GK35)-(3*$G$6),((PI()*GK35)/12)*($D$6^2+$D$6*($D$6-2*GK35*$A$6)+($D$6-2*GK35*$A$6)^2)-$G$6)</f>
        <v>727.97676199999978</v>
      </c>
      <c r="GL36" s="139">
        <f>IF('Working Volume Calculator'!$H$9="Square or Rectangular",(4*$A$6^2*GL35^3)-(3*$A$6*($D$6+$E$6)*GL35^2)+(3*$D$6*$E$6*GL35)-(3*$G$6),((PI()*GL35)/12)*($D$6^2+$D$6*($D$6-2*GL35*$A$6)+($D$6-2*GL35*$A$6)^2)-$G$6)</f>
        <v>735.75385599999981</v>
      </c>
      <c r="GM36" s="139">
        <f>IF('Working Volume Calculator'!$H$9="Square or Rectangular",(4*$A$6^2*GM35^3)-(3*$A$6*($D$6+$E$6)*GM35^2)+(3*$D$6*$E$6*GM35)-(3*$G$6),((PI()*GM35)/12)*($D$6^2+$D$6*($D$6-2*GM35*$A$6)+($D$6-2*GM35*$A$6)^2)-$G$6)</f>
        <v>743.51729399999999</v>
      </c>
      <c r="GN36" s="139">
        <f>IF('Working Volume Calculator'!$H$9="Square or Rectangular",(4*$A$6^2*GN35^3)-(3*$A$6*($D$6+$E$6)*GN35^2)+(3*$D$6*$E$6*GN35)-(3*$G$6),((PI()*GN35)/12)*($D$6^2+$D$6*($D$6-2*GN35*$A$6)+($D$6-2*GN35*$A$6)^2)-$G$6)</f>
        <v>751.2670879999996</v>
      </c>
      <c r="GO36" s="139">
        <f>IF('Working Volume Calculator'!$H$9="Square or Rectangular",(4*$A$6^2*GO35^3)-(3*$A$6*($D$6+$E$6)*GO35^2)+(3*$D$6*$E$6*GO35)-(3*$G$6),((PI()*GO35)/12)*($D$6^2+$D$6*($D$6-2*GO35*$A$6)+($D$6-2*GO35*$A$6)^2)-$G$6)</f>
        <v>759.00324999999975</v>
      </c>
      <c r="GP36" s="139">
        <f>IF('Working Volume Calculator'!$H$9="Square or Rectangular",(4*$A$6^2*GP35^3)-(3*$A$6*($D$6+$E$6)*GP35^2)+(3*$D$6*$E$6*GP35)-(3*$G$6),((PI()*GP35)/12)*($D$6^2+$D$6*($D$6-2*GP35*$A$6)+($D$6-2*GP35*$A$6)^2)-$G$6)</f>
        <v>766.72579200000018</v>
      </c>
      <c r="GQ36" s="139">
        <f>IF('Working Volume Calculator'!$H$9="Square or Rectangular",(4*$A$6^2*GQ35^3)-(3*$A$6*($D$6+$E$6)*GQ35^2)+(3*$D$6*$E$6*GQ35)-(3*$G$6),((PI()*GQ35)/12)*($D$6^2+$D$6*($D$6-2*GQ35*$A$6)+($D$6-2*GQ35*$A$6)^2)-$G$6)</f>
        <v>774.43472599999973</v>
      </c>
      <c r="GR36" s="139">
        <f>IF('Working Volume Calculator'!$H$9="Square or Rectangular",(4*$A$6^2*GR35^3)-(3*$A$6*($D$6+$E$6)*GR35^2)+(3*$D$6*$E$6*GR35)-(3*$G$6),((PI()*GR35)/12)*($D$6^2+$D$6*($D$6-2*GR35*$A$6)+($D$6-2*GR35*$A$6)^2)-$G$6)</f>
        <v>782.13006399999995</v>
      </c>
      <c r="GS36" s="139">
        <f>IF('Working Volume Calculator'!$H$9="Square or Rectangular",(4*$A$6^2*GS35^3)-(3*$A$6*($D$6+$E$6)*GS35^2)+(3*$D$6*$E$6*GS35)-(3*$G$6),((PI()*GS35)/12)*($D$6^2+$D$6*($D$6-2*GS35*$A$6)+($D$6-2*GS35*$A$6)^2)-$G$6)</f>
        <v>789.81181799999968</v>
      </c>
      <c r="GT36" s="139">
        <f>IF('Working Volume Calculator'!$H$9="Square or Rectangular",(4*$A$6^2*GT35^3)-(3*$A$6*($D$6+$E$6)*GT35^2)+(3*$D$6*$E$6*GT35)-(3*$G$6),((PI()*GT35)/12)*($D$6^2+$D$6*($D$6-2*GT35*$A$6)+($D$6-2*GT35*$A$6)^2)-$G$6)</f>
        <v>797.47999999999979</v>
      </c>
      <c r="GU36" s="139">
        <f>IF('Working Volume Calculator'!$H$9="Square or Rectangular",(4*$A$6^2*GU35^3)-(3*$A$6*($D$6+$E$6)*GU35^2)+(3*$D$6*$E$6*GU35)-(3*$G$6),((PI()*GU35)/12)*($D$6^2+$D$6*($D$6-2*GU35*$A$6)+($D$6-2*GU35*$A$6)^2)-$G$6)</f>
        <v>805.13462199999958</v>
      </c>
      <c r="GV36" s="139">
        <f>IF('Working Volume Calculator'!$H$9="Square or Rectangular",(4*$A$6^2*GV35^3)-(3*$A$6*($D$6+$E$6)*GV35^2)+(3*$D$6*$E$6*GV35)-(3*$G$6),((PI()*GV35)/12)*($D$6^2+$D$6*($D$6-2*GV35*$A$6)+($D$6-2*GV35*$A$6)^2)-$G$6)</f>
        <v>812.7756959999997</v>
      </c>
      <c r="GW36" s="139">
        <f>IF('Working Volume Calculator'!$H$9="Square or Rectangular",(4*$A$6^2*GW35^3)-(3*$A$6*($D$6+$E$6)*GW35^2)+(3*$D$6*$E$6*GW35)-(3*$G$6),((PI()*GW35)/12)*($D$6^2+$D$6*($D$6-2*GW35*$A$6)+($D$6-2*GW35*$A$6)^2)-$G$6)</f>
        <v>820.40323399999943</v>
      </c>
      <c r="GX36" s="139">
        <f>IF('Working Volume Calculator'!$H$9="Square or Rectangular",(4*$A$6^2*GX35^3)-(3*$A$6*($D$6+$E$6)*GX35^2)+(3*$D$6*$E$6*GX35)-(3*$G$6),((PI()*GX35)/12)*($D$6^2+$D$6*($D$6-2*GX35*$A$6)+($D$6-2*GX35*$A$6)^2)-$G$6)</f>
        <v>828.01724799999965</v>
      </c>
      <c r="GY36" s="139">
        <f>IF('Working Volume Calculator'!$H$9="Square or Rectangular",(4*$A$6^2*GY35^3)-(3*$A$6*($D$6+$E$6)*GY35^2)+(3*$D$6*$E$6*GY35)-(3*$G$6),((PI()*GY35)/12)*($D$6^2+$D$6*($D$6-2*GY35*$A$6)+($D$6-2*GY35*$A$6)^2)-$G$6)</f>
        <v>835.61774999999989</v>
      </c>
      <c r="GZ36" s="139">
        <f>IF('Working Volume Calculator'!$H$9="Square or Rectangular",(4*$A$6^2*GZ35^3)-(3*$A$6*($D$6+$E$6)*GZ35^2)+(3*$D$6*$E$6*GZ35)-(3*$G$6),((PI()*GZ35)/12)*($D$6^2+$D$6*($D$6-2*GZ35*$A$6)+($D$6-2*GZ35*$A$6)^2)-$G$6)</f>
        <v>843.2047520000001</v>
      </c>
      <c r="HA36" s="139">
        <f>IF('Working Volume Calculator'!$H$9="Square or Rectangular",(4*$A$6^2*HA35^3)-(3*$A$6*($D$6+$E$6)*HA35^2)+(3*$D$6*$E$6*HA35)-(3*$G$6),((PI()*HA35)/12)*($D$6^2+$D$6*($D$6-2*HA35*$A$6)+($D$6-2*HA35*$A$6)^2)-$G$6)</f>
        <v>850.7782659999998</v>
      </c>
      <c r="HB36" s="139">
        <f>IF('Working Volume Calculator'!$H$9="Square or Rectangular",(4*$A$6^2*HB35^3)-(3*$A$6*($D$6+$E$6)*HB35^2)+(3*$D$6*$E$6*HB35)-(3*$G$6),((PI()*HB35)/12)*($D$6^2+$D$6*($D$6-2*HB35*$A$6)+($D$6-2*HB35*$A$6)^2)-$G$6)</f>
        <v>858.33830399999988</v>
      </c>
      <c r="HC36" s="139">
        <f>IF('Working Volume Calculator'!$H$9="Square or Rectangular",(4*$A$6^2*HC35^3)-(3*$A$6*($D$6+$E$6)*HC35^2)+(3*$D$6*$E$6*HC35)-(3*$G$6),((PI()*HC35)/12)*($D$6^2+$D$6*($D$6-2*HC35*$A$6)+($D$6-2*HC35*$A$6)^2)-$G$6)</f>
        <v>865.88487799999984</v>
      </c>
      <c r="HD36" s="139">
        <f>IF('Working Volume Calculator'!$H$9="Square or Rectangular",(4*$A$6^2*HD35^3)-(3*$A$6*($D$6+$E$6)*HD35^2)+(3*$D$6*$E$6*HD35)-(3*$G$6),((PI()*HD35)/12)*($D$6^2+$D$6*($D$6-2*HD35*$A$6)+($D$6-2*HD35*$A$6)^2)-$G$6)</f>
        <v>873.41799999999989</v>
      </c>
      <c r="HE36" s="139">
        <f>IF('Working Volume Calculator'!$H$9="Square or Rectangular",(4*$A$6^2*HE35^3)-(3*$A$6*($D$6+$E$6)*HE35^2)+(3*$D$6*$E$6*HE35)-(3*$G$6),((PI()*HE35)/12)*($D$6^2+$D$6*($D$6-2*HE35*$A$6)+($D$6-2*HE35*$A$6)^2)-$G$6)</f>
        <v>880.93768199999977</v>
      </c>
      <c r="HF36" s="139">
        <f>IF('Working Volume Calculator'!$H$9="Square or Rectangular",(4*$A$6^2*HF35^3)-(3*$A$6*($D$6+$E$6)*HF35^2)+(3*$D$6*$E$6*HF35)-(3*$G$6),((PI()*HF35)/12)*($D$6^2+$D$6*($D$6-2*HF35*$A$6)+($D$6-2*HF35*$A$6)^2)-$G$6)</f>
        <v>888.44393599999967</v>
      </c>
      <c r="HG36" s="139">
        <f>IF('Working Volume Calculator'!$H$9="Square or Rectangular",(4*$A$6^2*HG35^3)-(3*$A$6*($D$6+$E$6)*HG35^2)+(3*$D$6*$E$6*HG35)-(3*$G$6),((PI()*HG35)/12)*($D$6^2+$D$6*($D$6-2*HG35*$A$6)+($D$6-2*HG35*$A$6)^2)-$G$6)</f>
        <v>895.93677399999956</v>
      </c>
      <c r="HH36" s="139">
        <f>IF('Working Volume Calculator'!$H$9="Square or Rectangular",(4*$A$6^2*HH35^3)-(3*$A$6*($D$6+$E$6)*HH35^2)+(3*$D$6*$E$6*HH35)-(3*$G$6),((PI()*HH35)/12)*($D$6^2+$D$6*($D$6-2*HH35*$A$6)+($D$6-2*HH35*$A$6)^2)-$G$6)</f>
        <v>903.4162080000001</v>
      </c>
      <c r="HI36" s="139">
        <f>IF('Working Volume Calculator'!$H$9="Square or Rectangular",(4*$A$6^2*HI35^3)-(3*$A$6*($D$6+$E$6)*HI35^2)+(3*$D$6*$E$6*HI35)-(3*$G$6),((PI()*HI35)/12)*($D$6^2+$D$6*($D$6-2*HI35*$A$6)+($D$6-2*HI35*$A$6)^2)-$G$6)</f>
        <v>910.88224999999989</v>
      </c>
      <c r="HJ36" s="139">
        <f>IF('Working Volume Calculator'!$H$9="Square or Rectangular",(4*$A$6^2*HJ35^3)-(3*$A$6*($D$6+$E$6)*HJ35^2)+(3*$D$6*$E$6*HJ35)-(3*$G$6),((PI()*HJ35)/12)*($D$6^2+$D$6*($D$6-2*HJ35*$A$6)+($D$6-2*HJ35*$A$6)^2)-$G$6)</f>
        <v>918.33491200000003</v>
      </c>
      <c r="HK36" s="139">
        <f>IF('Working Volume Calculator'!$H$9="Square or Rectangular",(4*$A$6^2*HK35^3)-(3*$A$6*($D$6+$E$6)*HK35^2)+(3*$D$6*$E$6*HK35)-(3*$G$6),((PI()*HK35)/12)*($D$6^2+$D$6*($D$6-2*HK35*$A$6)+($D$6-2*HK35*$A$6)^2)-$G$6)</f>
        <v>925.77420599999982</v>
      </c>
      <c r="HL36" s="139">
        <f>IF('Working Volume Calculator'!$H$9="Square or Rectangular",(4*$A$6^2*HL35^3)-(3*$A$6*($D$6+$E$6)*HL35^2)+(3*$D$6*$E$6*HL35)-(3*$G$6),((PI()*HL35)/12)*($D$6^2+$D$6*($D$6-2*HL35*$A$6)+($D$6-2*HL35*$A$6)^2)-$G$6)</f>
        <v>933.20014399999991</v>
      </c>
      <c r="HM36" s="139">
        <f>IF('Working Volume Calculator'!$H$9="Square or Rectangular",(4*$A$6^2*HM35^3)-(3*$A$6*($D$6+$E$6)*HM35^2)+(3*$D$6*$E$6*HM35)-(3*$G$6),((PI()*HM35)/12)*($D$6^2+$D$6*($D$6-2*HM35*$A$6)+($D$6-2*HM35*$A$6)^2)-$G$6)</f>
        <v>940.61273799999981</v>
      </c>
      <c r="HN36" s="139">
        <f>IF('Working Volume Calculator'!$H$9="Square or Rectangular",(4*$A$6^2*HN35^3)-(3*$A$6*($D$6+$E$6)*HN35^2)+(3*$D$6*$E$6*HN35)-(3*$G$6),((PI()*HN35)/12)*($D$6^2+$D$6*($D$6-2*HN35*$A$6)+($D$6-2*HN35*$A$6)^2)-$G$6)</f>
        <v>948.01199999999972</v>
      </c>
      <c r="HO36" s="139">
        <f>IF('Working Volume Calculator'!$H$9="Square or Rectangular",(4*$A$6^2*HO35^3)-(3*$A$6*($D$6+$E$6)*HO35^2)+(3*$D$6*$E$6*HO35)-(3*$G$6),((PI()*HO35)/12)*($D$6^2+$D$6*($D$6-2*HO35*$A$6)+($D$6-2*HO35*$A$6)^2)-$G$6)</f>
        <v>955.3979419999996</v>
      </c>
      <c r="HP36" s="139">
        <f>IF('Working Volume Calculator'!$H$9="Square or Rectangular",(4*$A$6^2*HP35^3)-(3*$A$6*($D$6+$E$6)*HP35^2)+(3*$D$6*$E$6*HP35)-(3*$G$6),((PI()*HP35)/12)*($D$6^2+$D$6*($D$6-2*HP35*$A$6)+($D$6-2*HP35*$A$6)^2)-$G$6)</f>
        <v>962.77057600000012</v>
      </c>
      <c r="HQ36" s="139">
        <f>IF('Working Volume Calculator'!$H$9="Square or Rectangular",(4*$A$6^2*HQ35^3)-(3*$A$6*($D$6+$E$6)*HQ35^2)+(3*$D$6*$E$6*HQ35)-(3*$G$6),((PI()*HQ35)/12)*($D$6^2+$D$6*($D$6-2*HQ35*$A$6)+($D$6-2*HQ35*$A$6)^2)-$G$6)</f>
        <v>970.12991399999987</v>
      </c>
      <c r="HR36" s="139">
        <f>IF('Working Volume Calculator'!$H$9="Square or Rectangular",(4*$A$6^2*HR35^3)-(3*$A$6*($D$6+$E$6)*HR35^2)+(3*$D$6*$E$6*HR35)-(3*$G$6),((PI()*HR35)/12)*($D$6^2+$D$6*($D$6-2*HR35*$A$6)+($D$6-2*HR35*$A$6)^2)-$G$6)</f>
        <v>977.47596800000019</v>
      </c>
      <c r="HS36" s="139">
        <f>IF('Working Volume Calculator'!$H$9="Square or Rectangular",(4*$A$6^2*HS35^3)-(3*$A$6*($D$6+$E$6)*HS35^2)+(3*$D$6*$E$6*HS35)-(3*$G$6),((PI()*HS35)/12)*($D$6^2+$D$6*($D$6-2*HS35*$A$6)+($D$6-2*HS35*$A$6)^2)-$G$6)</f>
        <v>984.80874999999992</v>
      </c>
      <c r="HT36" s="139">
        <f>IF('Working Volume Calculator'!$H$9="Square or Rectangular",(4*$A$6^2*HT35^3)-(3*$A$6*($D$6+$E$6)*HT35^2)+(3*$D$6*$E$6*HT35)-(3*$G$6),((PI()*HT35)/12)*($D$6^2+$D$6*($D$6-2*HT35*$A$6)+($D$6-2*HT35*$A$6)^2)-$G$6)</f>
        <v>992.1282719999997</v>
      </c>
      <c r="HU36" s="139">
        <f>IF('Working Volume Calculator'!$H$9="Square or Rectangular",(4*$A$6^2*HU35^3)-(3*$A$6*($D$6+$E$6)*HU35^2)+(3*$D$6*$E$6*HU35)-(3*$G$6),((PI()*HU35)/12)*($D$6^2+$D$6*($D$6-2*HU35*$A$6)+($D$6-2*HU35*$A$6)^2)-$G$6)</f>
        <v>999.43454599999973</v>
      </c>
      <c r="HV36" s="139">
        <f>IF('Working Volume Calculator'!$H$9="Square or Rectangular",(4*$A$6^2*HV35^3)-(3*$A$6*($D$6+$E$6)*HV35^2)+(3*$D$6*$E$6*HV35)-(3*$G$6),((PI()*HV35)/12)*($D$6^2+$D$6*($D$6-2*HV35*$A$6)+($D$6-2*HV35*$A$6)^2)-$G$6)</f>
        <v>1006.7275839999995</v>
      </c>
      <c r="HW36" s="139">
        <f>IF('Working Volume Calculator'!$H$9="Square or Rectangular",(4*$A$6^2*HW35^3)-(3*$A$6*($D$6+$E$6)*HW35^2)+(3*$D$6*$E$6*HW35)-(3*$G$6),((PI()*HW35)/12)*($D$6^2+$D$6*($D$6-2*HW35*$A$6)+($D$6-2*HW35*$A$6)^2)-$G$6)</f>
        <v>1014.0073979999997</v>
      </c>
      <c r="HX36" s="139">
        <f>IF('Working Volume Calculator'!$H$9="Square or Rectangular",(4*$A$6^2*HX35^3)-(3*$A$6*($D$6+$E$6)*HX35^2)+(3*$D$6*$E$6*HX35)-(3*$G$6),((PI()*HX35)/12)*($D$6^2+$D$6*($D$6-2*HX35*$A$6)+($D$6-2*HX35*$A$6)^2)-$G$6)</f>
        <v>1021.2739999999994</v>
      </c>
      <c r="HY36" s="139">
        <f>IF('Working Volume Calculator'!$H$9="Square or Rectangular",(4*$A$6^2*HY35^3)-(3*$A$6*($D$6+$E$6)*HY35^2)+(3*$D$6*$E$6*HY35)-(3*$G$6),((PI()*HY35)/12)*($D$6^2+$D$6*($D$6-2*HY35*$A$6)+($D$6-2*HY35*$A$6)^2)-$G$6)</f>
        <v>1028.5274020000002</v>
      </c>
      <c r="HZ36" s="139">
        <f>IF('Working Volume Calculator'!$H$9="Square or Rectangular",(4*$A$6^2*HZ35^3)-(3*$A$6*($D$6+$E$6)*HZ35^2)+(3*$D$6*$E$6*HZ35)-(3*$G$6),((PI()*HZ35)/12)*($D$6^2+$D$6*($D$6-2*HZ35*$A$6)+($D$6-2*HZ35*$A$6)^2)-$G$6)</f>
        <v>1035.7676159999996</v>
      </c>
      <c r="IA36" s="139">
        <f>IF('Working Volume Calculator'!$H$9="Square or Rectangular",(4*$A$6^2*IA35^3)-(3*$A$6*($D$6+$E$6)*IA35^2)+(3*$D$6*$E$6*IA35)-(3*$G$6),((PI()*IA35)/12)*($D$6^2+$D$6*($D$6-2*IA35*$A$6)+($D$6-2*IA35*$A$6)^2)-$G$6)</f>
        <v>1042.9946540000001</v>
      </c>
      <c r="IB36" s="139">
        <f>IF('Working Volume Calculator'!$H$9="Square or Rectangular",(4*$A$6^2*IB35^3)-(3*$A$6*($D$6+$E$6)*IB35^2)+(3*$D$6*$E$6*IB35)-(3*$G$6),((PI()*IB35)/12)*($D$6^2+$D$6*($D$6-2*IB35*$A$6)+($D$6-2*IB35*$A$6)^2)-$G$6)</f>
        <v>1050.2085279999997</v>
      </c>
      <c r="IC36" s="139">
        <f>IF('Working Volume Calculator'!$H$9="Square or Rectangular",(4*$A$6^2*IC35^3)-(3*$A$6*($D$6+$E$6)*IC35^2)+(3*$D$6*$E$6*IC35)-(3*$G$6),((PI()*IC35)/12)*($D$6^2+$D$6*($D$6-2*IC35*$A$6)+($D$6-2*IC35*$A$6)^2)-$G$6)</f>
        <v>1057.4092499999997</v>
      </c>
      <c r="ID36" s="139">
        <f>IF('Working Volume Calculator'!$H$9="Square or Rectangular",(4*$A$6^2*ID35^3)-(3*$A$6*($D$6+$E$6)*ID35^2)+(3*$D$6*$E$6*ID35)-(3*$G$6),((PI()*ID35)/12)*($D$6^2+$D$6*($D$6-2*ID35*$A$6)+($D$6-2*ID35*$A$6)^2)-$G$6)</f>
        <v>1064.5968319999997</v>
      </c>
      <c r="IE36" s="139">
        <f>IF('Working Volume Calculator'!$H$9="Square or Rectangular",(4*$A$6^2*IE35^3)-(3*$A$6*($D$6+$E$6)*IE35^2)+(3*$D$6*$E$6*IE35)-(3*$G$6),((PI()*IE35)/12)*($D$6^2+$D$6*($D$6-2*IE35*$A$6)+($D$6-2*IE35*$A$6)^2)-$G$6)</f>
        <v>1071.7712859999997</v>
      </c>
      <c r="IF36" s="139">
        <f>IF('Working Volume Calculator'!$H$9="Square or Rectangular",(4*$A$6^2*IF35^3)-(3*$A$6*($D$6+$E$6)*IF35^2)+(3*$D$6*$E$6*IF35)-(3*$G$6),((PI()*IF35)/12)*($D$6^2+$D$6*($D$6-2*IF35*$A$6)+($D$6-2*IF35*$A$6)^2)-$G$6)</f>
        <v>1078.9326239999996</v>
      </c>
      <c r="IG36" s="139">
        <f>IF('Working Volume Calculator'!$H$9="Square or Rectangular",(4*$A$6^2*IG35^3)-(3*$A$6*($D$6+$E$6)*IG35^2)+(3*$D$6*$E$6*IG35)-(3*$G$6),((PI()*IG35)/12)*($D$6^2+$D$6*($D$6-2*IG35*$A$6)+($D$6-2*IG35*$A$6)^2)-$G$6)</f>
        <v>1086.0808579999998</v>
      </c>
      <c r="IH36" s="139">
        <f>IF('Working Volume Calculator'!$H$9="Square or Rectangular",(4*$A$6^2*IH35^3)-(3*$A$6*($D$6+$E$6)*IH35^2)+(3*$D$6*$E$6*IH35)-(3*$G$6),((PI()*IH35)/12)*($D$6^2+$D$6*($D$6-2*IH35*$A$6)+($D$6-2*IH35*$A$6)^2)-$G$6)</f>
        <v>1093.2159999999999</v>
      </c>
      <c r="II36" s="139">
        <f>IF('Working Volume Calculator'!$H$9="Square or Rectangular",(4*$A$6^2*II35^3)-(3*$A$6*($D$6+$E$6)*II35^2)+(3*$D$6*$E$6*II35)-(3*$G$6),((PI()*II35)/12)*($D$6^2+$D$6*($D$6-2*II35*$A$6)+($D$6-2*II35*$A$6)^2)-$G$6)</f>
        <v>1100.3380620000003</v>
      </c>
      <c r="IJ36" s="139">
        <f>IF('Working Volume Calculator'!$H$9="Square or Rectangular",(4*$A$6^2*IJ35^3)-(3*$A$6*($D$6+$E$6)*IJ35^2)+(3*$D$6*$E$6*IJ35)-(3*$G$6),((PI()*IJ35)/12)*($D$6^2+$D$6*($D$6-2*IJ35*$A$6)+($D$6-2*IJ35*$A$6)^2)-$G$6)</f>
        <v>1107.447056</v>
      </c>
      <c r="IK36" s="139">
        <f>IF('Working Volume Calculator'!$H$9="Square or Rectangular",(4*$A$6^2*IK35^3)-(3*$A$6*($D$6+$E$6)*IK35^2)+(3*$D$6*$E$6*IK35)-(3*$G$6),((PI()*IK35)/12)*($D$6^2+$D$6*($D$6-2*IK35*$A$6)+($D$6-2*IK35*$A$6)^2)-$G$6)</f>
        <v>1114.5429939999999</v>
      </c>
      <c r="IL36" s="139">
        <f>IF('Working Volume Calculator'!$H$9="Square or Rectangular",(4*$A$6^2*IL35^3)-(3*$A$6*($D$6+$E$6)*IL35^2)+(3*$D$6*$E$6*IL35)-(3*$G$6),((PI()*IL35)/12)*($D$6^2+$D$6*($D$6-2*IL35*$A$6)+($D$6-2*IL35*$A$6)^2)-$G$6)</f>
        <v>1121.6258879999996</v>
      </c>
      <c r="IM36" s="139">
        <f>IF('Working Volume Calculator'!$H$9="Square or Rectangular",(4*$A$6^2*IM35^3)-(3*$A$6*($D$6+$E$6)*IM35^2)+(3*$D$6*$E$6*IM35)-(3*$G$6),((PI()*IM35)/12)*($D$6^2+$D$6*($D$6-2*IM35*$A$6)+($D$6-2*IM35*$A$6)^2)-$G$6)</f>
        <v>1128.6957499999999</v>
      </c>
      <c r="IN36" s="139">
        <f>IF('Working Volume Calculator'!$H$9="Square or Rectangular",(4*$A$6^2*IN35^3)-(3*$A$6*($D$6+$E$6)*IN35^2)+(3*$D$6*$E$6*IN35)-(3*$G$6),((PI()*IN35)/12)*($D$6^2+$D$6*($D$6-2*IN35*$A$6)+($D$6-2*IN35*$A$6)^2)-$G$6)</f>
        <v>1135.7525919999998</v>
      </c>
      <c r="IO36" s="139">
        <f>IF('Working Volume Calculator'!$H$9="Square or Rectangular",(4*$A$6^2*IO35^3)-(3*$A$6*($D$6+$E$6)*IO35^2)+(3*$D$6*$E$6*IO35)-(3*$G$6),((PI()*IO35)/12)*($D$6^2+$D$6*($D$6-2*IO35*$A$6)+($D$6-2*IO35*$A$6)^2)-$G$6)</f>
        <v>1142.7964259999999</v>
      </c>
      <c r="IP36" s="139">
        <f>IF('Working Volume Calculator'!$H$9="Square or Rectangular",(4*$A$6^2*IP35^3)-(3*$A$6*($D$6+$E$6)*IP35^2)+(3*$D$6*$E$6*IP35)-(3*$G$6),((PI()*IP35)/12)*($D$6^2+$D$6*($D$6-2*IP35*$A$6)+($D$6-2*IP35*$A$6)^2)-$G$6)</f>
        <v>1149.827264</v>
      </c>
      <c r="IQ36" s="139">
        <f>IF('Working Volume Calculator'!$H$9="Square or Rectangular",(4*$A$6^2*IQ35^3)-(3*$A$6*($D$6+$E$6)*IQ35^2)+(3*$D$6*$E$6*IQ35)-(3*$G$6),((PI()*IQ35)/12)*($D$6^2+$D$6*($D$6-2*IQ35*$A$6)+($D$6-2*IQ35*$A$6)^2)-$G$6)</f>
        <v>1156.8451180000002</v>
      </c>
      <c r="IR36" s="139">
        <f>IF('Working Volume Calculator'!$H$9="Square or Rectangular",(4*$A$6^2*IR35^3)-(3*$A$6*($D$6+$E$6)*IR35^2)+(3*$D$6*$E$6*IR35)-(3*$G$6),((PI()*IR35)/12)*($D$6^2+$D$6*($D$6-2*IR35*$A$6)+($D$6-2*IR35*$A$6)^2)-$G$6)</f>
        <v>1163.8499999999999</v>
      </c>
    </row>
    <row r="37" spans="1:252" x14ac:dyDescent="0.25">
      <c r="A37" s="132" t="s">
        <v>75</v>
      </c>
      <c r="B37" s="132">
        <f t="shared" ref="B37:BM37" si="33">B36^2</f>
        <v>1044484</v>
      </c>
      <c r="C37" s="132">
        <f t="shared" si="33"/>
        <v>1022918.9924077982</v>
      </c>
      <c r="D37" s="132">
        <f t="shared" si="33"/>
        <v>1001610.8561924509</v>
      </c>
      <c r="E37" s="132">
        <f t="shared" si="33"/>
        <v>980558.55430281244</v>
      </c>
      <c r="F37" s="132">
        <f t="shared" si="33"/>
        <v>959761.05222729826</v>
      </c>
      <c r="G37" s="132">
        <f t="shared" si="33"/>
        <v>939217.31799006253</v>
      </c>
      <c r="H37" s="132">
        <f t="shared" si="33"/>
        <v>918926.32214717672</v>
      </c>
      <c r="I37" s="132">
        <f t="shared" si="33"/>
        <v>898887.03778281319</v>
      </c>
      <c r="J37" s="132">
        <f t="shared" si="33"/>
        <v>879098.44050542999</v>
      </c>
      <c r="K37" s="132">
        <f t="shared" si="33"/>
        <v>859559.50844395964</v>
      </c>
      <c r="L37" s="132">
        <f t="shared" si="33"/>
        <v>840269.22224400006</v>
      </c>
      <c r="M37" s="132">
        <f t="shared" si="33"/>
        <v>821226.56506400823</v>
      </c>
      <c r="N37" s="132">
        <f t="shared" si="33"/>
        <v>802430.52257149841</v>
      </c>
      <c r="O37" s="132">
        <f t="shared" si="33"/>
        <v>783880.08293924073</v>
      </c>
      <c r="P37" s="132">
        <f t="shared" si="33"/>
        <v>765574.23684146407</v>
      </c>
      <c r="Q37" s="132">
        <f t="shared" si="33"/>
        <v>747511.97745006252</v>
      </c>
      <c r="R37" s="132">
        <f t="shared" si="33"/>
        <v>729692.30043080286</v>
      </c>
      <c r="S37" s="132">
        <f t="shared" si="33"/>
        <v>712114.20393953694</v>
      </c>
      <c r="T37" s="132">
        <f t="shared" si="33"/>
        <v>694776.68861841445</v>
      </c>
      <c r="U37" s="132">
        <f t="shared" si="33"/>
        <v>677678.75759210135</v>
      </c>
      <c r="V37" s="132">
        <f t="shared" si="33"/>
        <v>660819.41646400001</v>
      </c>
      <c r="W37" s="132">
        <f t="shared" si="33"/>
        <v>644197.67331247043</v>
      </c>
      <c r="X37" s="132">
        <f t="shared" si="33"/>
        <v>627812.53868705814</v>
      </c>
      <c r="Y37" s="132">
        <f t="shared" si="33"/>
        <v>611663.02560472104</v>
      </c>
      <c r="Z37" s="132">
        <f t="shared" si="33"/>
        <v>595748.14954606199</v>
      </c>
      <c r="AA37" s="132">
        <f t="shared" si="33"/>
        <v>580066.92845156253</v>
      </c>
      <c r="AB37" s="132">
        <f t="shared" si="33"/>
        <v>564618.38271782116</v>
      </c>
      <c r="AC37" s="132">
        <f t="shared" si="33"/>
        <v>549401.53519379243</v>
      </c>
      <c r="AD37" s="132">
        <f t="shared" si="33"/>
        <v>534415.41117703053</v>
      </c>
      <c r="AE37" s="132">
        <f t="shared" si="33"/>
        <v>519659.03840993531</v>
      </c>
      <c r="AF37" s="132">
        <f t="shared" si="33"/>
        <v>505131.44707599998</v>
      </c>
      <c r="AG37" s="132">
        <f t="shared" si="33"/>
        <v>490831.66979606479</v>
      </c>
      <c r="AH37" s="132">
        <f t="shared" si="33"/>
        <v>476758.74162456999</v>
      </c>
      <c r="AI37" s="132">
        <f t="shared" si="33"/>
        <v>462911.7000458134</v>
      </c>
      <c r="AJ37" s="132">
        <f t="shared" si="33"/>
        <v>449289.58497021173</v>
      </c>
      <c r="AK37" s="132">
        <f t="shared" si="33"/>
        <v>435891.43873056257</v>
      </c>
      <c r="AL37" s="132">
        <f t="shared" si="33"/>
        <v>422716.30607831146</v>
      </c>
      <c r="AM37" s="132">
        <f t="shared" si="33"/>
        <v>409763.23417982023</v>
      </c>
      <c r="AN37" s="132">
        <f t="shared" si="33"/>
        <v>397031.27261263906</v>
      </c>
      <c r="AO37" s="132">
        <f t="shared" si="33"/>
        <v>384519.47336178104</v>
      </c>
      <c r="AP37" s="132">
        <f t="shared" si="33"/>
        <v>372226.89081600006</v>
      </c>
      <c r="AQ37" s="132">
        <f t="shared" si="33"/>
        <v>360152.58176407113</v>
      </c>
      <c r="AR37" s="132">
        <f t="shared" si="33"/>
        <v>348295.60539107356</v>
      </c>
      <c r="AS37" s="132">
        <f t="shared" si="33"/>
        <v>336655.02327467769</v>
      </c>
      <c r="AT37" s="132">
        <f t="shared" si="33"/>
        <v>325229.8993814335</v>
      </c>
      <c r="AU37" s="132">
        <f t="shared" si="33"/>
        <v>314019.30006306258</v>
      </c>
      <c r="AV37" s="132">
        <f t="shared" si="33"/>
        <v>303022.29405275366</v>
      </c>
      <c r="AW37" s="132">
        <f t="shared" si="33"/>
        <v>292237.95246146002</v>
      </c>
      <c r="AX37" s="132">
        <f t="shared" si="33"/>
        <v>281665.34877419932</v>
      </c>
      <c r="AY37" s="132">
        <f t="shared" si="33"/>
        <v>271303.55884635868</v>
      </c>
      <c r="AZ37" s="132">
        <f t="shared" si="33"/>
        <v>261151.66090000002</v>
      </c>
      <c r="BA37" s="132">
        <f t="shared" si="33"/>
        <v>251208.73552016937</v>
      </c>
      <c r="BB37" s="132">
        <f t="shared" si="33"/>
        <v>241473.8656512092</v>
      </c>
      <c r="BC37" s="132">
        <f t="shared" si="33"/>
        <v>231946.13659307401</v>
      </c>
      <c r="BD37" s="132">
        <f t="shared" si="33"/>
        <v>222624.63599764707</v>
      </c>
      <c r="BE37" s="132">
        <f t="shared" si="33"/>
        <v>213508.4538650625</v>
      </c>
      <c r="BF37" s="132">
        <f t="shared" si="33"/>
        <v>204596.68254002783</v>
      </c>
      <c r="BG37" s="132">
        <f t="shared" si="33"/>
        <v>195888.41670815169</v>
      </c>
      <c r="BH37" s="132">
        <f t="shared" si="33"/>
        <v>187382.75339227161</v>
      </c>
      <c r="BI37" s="132">
        <f t="shared" si="33"/>
        <v>179078.79194878854</v>
      </c>
      <c r="BJ37" s="132">
        <f t="shared" si="33"/>
        <v>170975.63406400007</v>
      </c>
      <c r="BK37" s="132">
        <f t="shared" si="33"/>
        <v>163072.38375043953</v>
      </c>
      <c r="BL37" s="132">
        <f t="shared" si="33"/>
        <v>155368.14734321693</v>
      </c>
      <c r="BM37" s="132">
        <f t="shared" si="33"/>
        <v>147862.03349636227</v>
      </c>
      <c r="BN37" s="132">
        <f t="shared" ref="BN37:DY37" si="34">BN36^2</f>
        <v>140553.15317917292</v>
      </c>
      <c r="BO37" s="132">
        <f t="shared" si="34"/>
        <v>133440.61967256252</v>
      </c>
      <c r="BP37" s="132">
        <f t="shared" si="34"/>
        <v>126523.54856541417</v>
      </c>
      <c r="BQ37" s="132">
        <f t="shared" si="34"/>
        <v>119801.05775093522</v>
      </c>
      <c r="BR37" s="132">
        <f t="shared" si="34"/>
        <v>113272.26742301598</v>
      </c>
      <c r="BS37" s="132">
        <f t="shared" si="34"/>
        <v>106936.30007259025</v>
      </c>
      <c r="BT37" s="132">
        <f t="shared" si="34"/>
        <v>100792.28048400005</v>
      </c>
      <c r="BU37" s="132">
        <f t="shared" si="34"/>
        <v>94839.335731361789</v>
      </c>
      <c r="BV37" s="132">
        <f t="shared" si="34"/>
        <v>89076.595174936607</v>
      </c>
      <c r="BW37" s="132">
        <f t="shared" si="34"/>
        <v>83503.190457502613</v>
      </c>
      <c r="BX37" s="132">
        <f t="shared" si="34"/>
        <v>78118.255500730636</v>
      </c>
      <c r="BY37" s="132">
        <f t="shared" si="34"/>
        <v>72920.926501562586</v>
      </c>
      <c r="BZ37" s="132">
        <f t="shared" si="34"/>
        <v>67910.341928592388</v>
      </c>
      <c r="CA37" s="132">
        <f t="shared" si="34"/>
        <v>63085.642518450957</v>
      </c>
      <c r="CB37" s="132">
        <f t="shared" si="34"/>
        <v>58445.971272192277</v>
      </c>
      <c r="CC37" s="132">
        <f t="shared" si="34"/>
        <v>53990.473451684025</v>
      </c>
      <c r="CD37" s="132">
        <f t="shared" si="34"/>
        <v>49718.296576000001</v>
      </c>
      <c r="CE37" s="132">
        <f t="shared" si="34"/>
        <v>45628.590417816027</v>
      </c>
      <c r="CF37" s="132">
        <f t="shared" si="34"/>
        <v>41720.506999808305</v>
      </c>
      <c r="CG37" s="132">
        <f t="shared" si="34"/>
        <v>37993.200591054971</v>
      </c>
      <c r="CH37" s="132">
        <f t="shared" si="34"/>
        <v>34445.827703440424</v>
      </c>
      <c r="CI37" s="132">
        <f t="shared" si="34"/>
        <v>31077.547088062522</v>
      </c>
      <c r="CJ37" s="132">
        <f t="shared" si="34"/>
        <v>27887.519731642638</v>
      </c>
      <c r="CK37" s="132">
        <f t="shared" si="34"/>
        <v>24874.908852938624</v>
      </c>
      <c r="CL37" s="132">
        <f t="shared" si="34"/>
        <v>22038.879899160605</v>
      </c>
      <c r="CM37" s="132">
        <f t="shared" si="34"/>
        <v>19378.600542389766</v>
      </c>
      <c r="CN37" s="132">
        <f t="shared" si="34"/>
        <v>16893.240676000041</v>
      </c>
      <c r="CO37" s="132">
        <f t="shared" si="34"/>
        <v>14581.972411082254</v>
      </c>
      <c r="CP37" s="132">
        <f t="shared" si="34"/>
        <v>12443.970072871964</v>
      </c>
      <c r="CQ37" s="132">
        <f t="shared" si="34"/>
        <v>10478.410197179235</v>
      </c>
      <c r="CR37" s="132">
        <f t="shared" si="34"/>
        <v>8684.471526822168</v>
      </c>
      <c r="CS37" s="132">
        <f t="shared" si="34"/>
        <v>7061.3350080625169</v>
      </c>
      <c r="CT37" s="132">
        <f t="shared" si="34"/>
        <v>5608.1837870448908</v>
      </c>
      <c r="CU37" s="132">
        <f t="shared" si="34"/>
        <v>4324.2032062382968</v>
      </c>
      <c r="CV37" s="132">
        <f t="shared" si="34"/>
        <v>3208.5808008808908</v>
      </c>
      <c r="CW37" s="132">
        <f t="shared" si="34"/>
        <v>2260.506295427529</v>
      </c>
      <c r="CX37" s="132">
        <f t="shared" si="34"/>
        <v>1479.1716000000029</v>
      </c>
      <c r="CY37" s="132">
        <f t="shared" si="34"/>
        <v>863.77080684049315</v>
      </c>
      <c r="CZ37" s="132">
        <f t="shared" si="34"/>
        <v>413.50018676762011</v>
      </c>
      <c r="DA37" s="132">
        <f t="shared" si="34"/>
        <v>127.55818563555641</v>
      </c>
      <c r="DB37" s="132">
        <f t="shared" si="34"/>
        <v>5.1454207959042266</v>
      </c>
      <c r="DC37" s="132">
        <f t="shared" si="34"/>
        <v>45.46467756249848</v>
      </c>
      <c r="DD37" s="132">
        <f t="shared" si="34"/>
        <v>247.7209056791001</v>
      </c>
      <c r="DE37" s="132">
        <f t="shared" si="34"/>
        <v>611.12121578996164</v>
      </c>
      <c r="DF37" s="132">
        <f t="shared" si="34"/>
        <v>1134.8748759132238</v>
      </c>
      <c r="DG37" s="132">
        <f t="shared" si="34"/>
        <v>1818.1933079172716</v>
      </c>
      <c r="DH37" s="132">
        <f t="shared" si="34"/>
        <v>2660.2900839999975</v>
      </c>
      <c r="DI37" s="132">
        <f t="shared" si="34"/>
        <v>3660.380923170751</v>
      </c>
      <c r="DJ37" s="132">
        <f t="shared" si="34"/>
        <v>4817.6836877353126</v>
      </c>
      <c r="DK37" s="132">
        <f t="shared" si="34"/>
        <v>6131.4183797838523</v>
      </c>
      <c r="DL37" s="132">
        <f t="shared" si="34"/>
        <v>7600.807137681637</v>
      </c>
      <c r="DM37" s="132">
        <f t="shared" si="34"/>
        <v>9225.0742325624269</v>
      </c>
      <c r="DN37" s="132">
        <f t="shared" si="34"/>
        <v>11003.446064825308</v>
      </c>
      <c r="DO37" s="132">
        <f t="shared" si="34"/>
        <v>12935.151160633632</v>
      </c>
      <c r="DP37" s="132">
        <f t="shared" si="34"/>
        <v>15019.420168417493</v>
      </c>
      <c r="DQ37" s="132">
        <f t="shared" si="34"/>
        <v>17255.485855378985</v>
      </c>
      <c r="DR37" s="132">
        <f t="shared" si="34"/>
        <v>19642.583104000012</v>
      </c>
      <c r="DS37" s="132">
        <f t="shared" si="34"/>
        <v>22179.948908552935</v>
      </c>
      <c r="DT37" s="132">
        <f t="shared" si="34"/>
        <v>24866.822371614911</v>
      </c>
      <c r="DU37" s="132">
        <f t="shared" si="34"/>
        <v>27702.444700584161</v>
      </c>
      <c r="DV37" s="132">
        <f t="shared" si="34"/>
        <v>30686.05920419941</v>
      </c>
      <c r="DW37" s="132">
        <f t="shared" si="34"/>
        <v>33816.911289062482</v>
      </c>
      <c r="DX37" s="132">
        <f t="shared" si="34"/>
        <v>37094.248456163528</v>
      </c>
      <c r="DY37" s="132">
        <f t="shared" si="34"/>
        <v>40517.320297409256</v>
      </c>
      <c r="DZ37" s="132">
        <f t="shared" ref="DZ37:GK37" si="35">DZ36^2</f>
        <v>44085.378492153817</v>
      </c>
      <c r="EA37" s="132">
        <f t="shared" si="35"/>
        <v>47797.676803732807</v>
      </c>
      <c r="EB37" s="132">
        <f t="shared" si="35"/>
        <v>51653.471075999951</v>
      </c>
      <c r="EC37" s="132">
        <f t="shared" si="35"/>
        <v>55652.01922986719</v>
      </c>
      <c r="ED37" s="132">
        <f t="shared" si="35"/>
        <v>59792.581259846658</v>
      </c>
      <c r="EE37" s="132">
        <f t="shared" si="35"/>
        <v>64074.41923059649</v>
      </c>
      <c r="EF37" s="132">
        <f t="shared" si="35"/>
        <v>68496.797273469187</v>
      </c>
      <c r="EG37" s="132">
        <f t="shared" si="35"/>
        <v>73058.981583062458</v>
      </c>
      <c r="EH37" s="132">
        <f t="shared" si="35"/>
        <v>77760.240413773761</v>
      </c>
      <c r="EI37" s="132">
        <f t="shared" si="35"/>
        <v>82599.844076357054</v>
      </c>
      <c r="EJ37" s="132">
        <f t="shared" si="35"/>
        <v>87577.064934482085</v>
      </c>
      <c r="EK37" s="132">
        <f t="shared" si="35"/>
        <v>92691.177401298439</v>
      </c>
      <c r="EL37" s="132">
        <f t="shared" si="35"/>
        <v>97941.457935999802</v>
      </c>
      <c r="EM37" s="132">
        <f t="shared" si="35"/>
        <v>103327.18504039323</v>
      </c>
      <c r="EN37" s="132">
        <f t="shared" si="35"/>
        <v>108847.63925547019</v>
      </c>
      <c r="EO37" s="132">
        <f t="shared" si="35"/>
        <v>114502.1031579808</v>
      </c>
      <c r="EP37" s="132">
        <f t="shared" si="35"/>
        <v>120289.86135701074</v>
      </c>
      <c r="EQ37" s="132">
        <f t="shared" si="35"/>
        <v>126210.20049056227</v>
      </c>
      <c r="ER37" s="132">
        <f t="shared" si="35"/>
        <v>132262.40922213614</v>
      </c>
      <c r="ES37" s="132">
        <f t="shared" si="35"/>
        <v>138445.7782373167</v>
      </c>
      <c r="ET37" s="132">
        <f t="shared" si="35"/>
        <v>144759.60024036237</v>
      </c>
      <c r="EU37" s="132">
        <f t="shared" si="35"/>
        <v>151203.16995079615</v>
      </c>
      <c r="EV37" s="132">
        <f t="shared" si="35"/>
        <v>157775.78409999984</v>
      </c>
      <c r="EW37" s="132">
        <f t="shared" si="35"/>
        <v>164476.74142781159</v>
      </c>
      <c r="EX37" s="132">
        <f t="shared" si="35"/>
        <v>171305.34267912601</v>
      </c>
      <c r="EY37" s="132">
        <f t="shared" si="35"/>
        <v>178260.89060049702</v>
      </c>
      <c r="EZ37" s="132">
        <f t="shared" si="35"/>
        <v>185342.68993674463</v>
      </c>
      <c r="FA37" s="132">
        <f t="shared" si="35"/>
        <v>192550.04742756241</v>
      </c>
      <c r="FB37" s="132">
        <f t="shared" si="35"/>
        <v>199882.27180413032</v>
      </c>
      <c r="FC37" s="132">
        <f t="shared" si="35"/>
        <v>207338.67378572834</v>
      </c>
      <c r="FD37" s="132">
        <f t="shared" si="35"/>
        <v>214918.56607635465</v>
      </c>
      <c r="FE37" s="132">
        <f t="shared" si="35"/>
        <v>222621.26336134601</v>
      </c>
      <c r="FF37" s="132">
        <f t="shared" si="35"/>
        <v>230446.08230400001</v>
      </c>
      <c r="FG37" s="132">
        <f t="shared" si="35"/>
        <v>238392.34154220199</v>
      </c>
      <c r="FH37" s="132">
        <f t="shared" si="35"/>
        <v>246459.36168505356</v>
      </c>
      <c r="FI37" s="132">
        <f t="shared" si="35"/>
        <v>254646.46530950506</v>
      </c>
      <c r="FJ37" s="132">
        <f t="shared" si="35"/>
        <v>262952.97695699031</v>
      </c>
      <c r="FK37" s="132">
        <f t="shared" si="35"/>
        <v>271378.22313006228</v>
      </c>
      <c r="FL37" s="132">
        <f t="shared" si="35"/>
        <v>279921.53228903626</v>
      </c>
      <c r="FM37" s="132">
        <f t="shared" si="35"/>
        <v>288582.23484863172</v>
      </c>
      <c r="FN37" s="132">
        <f t="shared" si="35"/>
        <v>297359.66317461908</v>
      </c>
      <c r="FO37" s="132">
        <f t="shared" si="35"/>
        <v>306253.1515804677</v>
      </c>
      <c r="FP37" s="132">
        <f t="shared" si="35"/>
        <v>315262.0363239997</v>
      </c>
      <c r="FQ37" s="132">
        <f t="shared" si="35"/>
        <v>324385.65560404386</v>
      </c>
      <c r="FR37" s="132">
        <f t="shared" si="35"/>
        <v>333623.34955709346</v>
      </c>
      <c r="FS37" s="132">
        <f t="shared" si="35"/>
        <v>342974.46025396581</v>
      </c>
      <c r="FT37" s="132">
        <f t="shared" si="35"/>
        <v>352438.33169646794</v>
      </c>
      <c r="FU37" s="132">
        <f t="shared" si="35"/>
        <v>362014.3098140622</v>
      </c>
      <c r="FV37" s="132">
        <f t="shared" si="35"/>
        <v>371701.74246053444</v>
      </c>
      <c r="FW37" s="132">
        <f t="shared" si="35"/>
        <v>381499.97941066755</v>
      </c>
      <c r="FX37" s="132">
        <f t="shared" si="35"/>
        <v>391408.37235691532</v>
      </c>
      <c r="FY37" s="132">
        <f t="shared" si="35"/>
        <v>401426.27490608144</v>
      </c>
      <c r="FZ37" s="132">
        <f t="shared" si="35"/>
        <v>411553.04257599986</v>
      </c>
      <c r="GA37" s="132">
        <f t="shared" si="35"/>
        <v>421788.03279221838</v>
      </c>
      <c r="GB37" s="132">
        <f t="shared" si="35"/>
        <v>432130.60488468484</v>
      </c>
      <c r="GC37" s="132">
        <f t="shared" si="35"/>
        <v>442580.12008443807</v>
      </c>
      <c r="GD37" s="132">
        <f t="shared" si="35"/>
        <v>453135.94152029767</v>
      </c>
      <c r="GE37" s="132">
        <f t="shared" si="35"/>
        <v>463797.43421556248</v>
      </c>
      <c r="GF37" s="132">
        <f t="shared" si="35"/>
        <v>474563.96508470486</v>
      </c>
      <c r="GG37" s="132">
        <f t="shared" si="35"/>
        <v>485434.90293007524</v>
      </c>
      <c r="GH37" s="132">
        <f t="shared" si="35"/>
        <v>496409.61843860336</v>
      </c>
      <c r="GI37" s="132">
        <f t="shared" si="35"/>
        <v>507487.48417850677</v>
      </c>
      <c r="GJ37" s="132">
        <f t="shared" si="35"/>
        <v>518667.87459599989</v>
      </c>
      <c r="GK37" s="132">
        <f t="shared" si="35"/>
        <v>529950.16601200437</v>
      </c>
      <c r="GL37" s="132">
        <f t="shared" ref="GL37:IR37" si="36">GL36^2</f>
        <v>541333.73661886842</v>
      </c>
      <c r="GM37" s="132">
        <f t="shared" si="36"/>
        <v>552817.96647708246</v>
      </c>
      <c r="GN37" s="132">
        <f t="shared" si="36"/>
        <v>564402.23751199909</v>
      </c>
      <c r="GO37" s="132">
        <f t="shared" si="36"/>
        <v>576085.93351056217</v>
      </c>
      <c r="GP37" s="132">
        <f t="shared" si="36"/>
        <v>587868.4401180275</v>
      </c>
      <c r="GQ37" s="132">
        <f t="shared" si="36"/>
        <v>599749.14483469469</v>
      </c>
      <c r="GR37" s="132">
        <f t="shared" si="36"/>
        <v>611727.43701264402</v>
      </c>
      <c r="GS37" s="132">
        <f t="shared" si="36"/>
        <v>623802.70785246463</v>
      </c>
      <c r="GT37" s="132">
        <f t="shared" si="36"/>
        <v>635974.35039999965</v>
      </c>
      <c r="GU37" s="132">
        <f t="shared" si="36"/>
        <v>648241.75954308221</v>
      </c>
      <c r="GV37" s="132">
        <f t="shared" si="36"/>
        <v>660604.33200828393</v>
      </c>
      <c r="GW37" s="132">
        <f t="shared" si="36"/>
        <v>673061.4663576578</v>
      </c>
      <c r="GX37" s="132">
        <f t="shared" si="36"/>
        <v>685612.56298549299</v>
      </c>
      <c r="GY37" s="132">
        <f t="shared" si="36"/>
        <v>698257.02411506232</v>
      </c>
      <c r="GZ37" s="132">
        <f t="shared" si="36"/>
        <v>710994.25379538164</v>
      </c>
      <c r="HA37" s="132">
        <f t="shared" si="36"/>
        <v>723823.65789796645</v>
      </c>
      <c r="HB37" s="132">
        <f t="shared" si="36"/>
        <v>736744.64411359618</v>
      </c>
      <c r="HC37" s="132">
        <f t="shared" si="36"/>
        <v>749756.62194907456</v>
      </c>
      <c r="HD37" s="132">
        <f t="shared" si="36"/>
        <v>762859.00272399979</v>
      </c>
      <c r="HE37" s="132">
        <f t="shared" si="36"/>
        <v>776051.19956753275</v>
      </c>
      <c r="HF37" s="132">
        <f t="shared" si="36"/>
        <v>789332.62741517148</v>
      </c>
      <c r="HG37" s="132">
        <f t="shared" si="36"/>
        <v>802702.70300552633</v>
      </c>
      <c r="HH37" s="132">
        <f t="shared" si="36"/>
        <v>816160.84487709939</v>
      </c>
      <c r="HI37" s="132">
        <f t="shared" si="36"/>
        <v>829706.47336506227</v>
      </c>
      <c r="HJ37" s="132">
        <f t="shared" si="36"/>
        <v>843339.01059804775</v>
      </c>
      <c r="HK37" s="132">
        <f t="shared" si="36"/>
        <v>857057.88049493008</v>
      </c>
      <c r="HL37" s="132">
        <f t="shared" si="36"/>
        <v>870862.50876162061</v>
      </c>
      <c r="HM37" s="132">
        <f t="shared" si="36"/>
        <v>884752.32288785628</v>
      </c>
      <c r="HN37" s="132">
        <f t="shared" si="36"/>
        <v>898726.75214399945</v>
      </c>
      <c r="HO37" s="132">
        <f t="shared" si="36"/>
        <v>912785.22757783462</v>
      </c>
      <c r="HP37" s="132">
        <f t="shared" si="36"/>
        <v>926927.18201137206</v>
      </c>
      <c r="HQ37" s="132">
        <f t="shared" si="36"/>
        <v>941152.05003764713</v>
      </c>
      <c r="HR37" s="132">
        <f t="shared" si="36"/>
        <v>955459.26801753743</v>
      </c>
      <c r="HS37" s="132">
        <f t="shared" si="36"/>
        <v>969848.27407656237</v>
      </c>
      <c r="HT37" s="132">
        <f t="shared" si="36"/>
        <v>984318.50810170535</v>
      </c>
      <c r="HU37" s="132">
        <f t="shared" si="36"/>
        <v>998869.41173822561</v>
      </c>
      <c r="HV37" s="132">
        <f t="shared" si="36"/>
        <v>1013500.4283864761</v>
      </c>
      <c r="HW37" s="132">
        <f t="shared" si="36"/>
        <v>1028211.0031987298</v>
      </c>
      <c r="HX37" s="132">
        <f t="shared" si="36"/>
        <v>1043000.5830759988</v>
      </c>
      <c r="HY37" s="132">
        <f t="shared" si="36"/>
        <v>1057868.6166648699</v>
      </c>
      <c r="HZ37" s="132">
        <f t="shared" si="36"/>
        <v>1072814.5543543226</v>
      </c>
      <c r="IA37" s="132">
        <f t="shared" si="36"/>
        <v>1087837.84827258</v>
      </c>
      <c r="IB37" s="132">
        <f t="shared" si="36"/>
        <v>1102937.9522839261</v>
      </c>
      <c r="IC37" s="132">
        <f t="shared" si="36"/>
        <v>1118114.3219855619</v>
      </c>
      <c r="ID37" s="132">
        <f t="shared" si="36"/>
        <v>1133366.4147044357</v>
      </c>
      <c r="IE37" s="132">
        <f t="shared" si="36"/>
        <v>1148693.6894940932</v>
      </c>
      <c r="IF37" s="132">
        <f t="shared" si="36"/>
        <v>1164095.6071315245</v>
      </c>
      <c r="IG37" s="132">
        <f t="shared" si="36"/>
        <v>1179571.6301140157</v>
      </c>
      <c r="IH37" s="132">
        <f t="shared" si="36"/>
        <v>1195121.2226559997</v>
      </c>
      <c r="II37" s="132">
        <f t="shared" si="36"/>
        <v>1210743.8506859164</v>
      </c>
      <c r="IJ37" s="132">
        <f t="shared" si="36"/>
        <v>1226438.9818430671</v>
      </c>
      <c r="IK37" s="132">
        <f t="shared" si="36"/>
        <v>1242206.0854744839</v>
      </c>
      <c r="IL37" s="132">
        <f t="shared" si="36"/>
        <v>1258044.6326317876</v>
      </c>
      <c r="IM37" s="132">
        <f t="shared" si="36"/>
        <v>1273954.0960680621</v>
      </c>
      <c r="IN37" s="132">
        <f t="shared" si="36"/>
        <v>1289933.9502347182</v>
      </c>
      <c r="IO37" s="132">
        <f t="shared" si="36"/>
        <v>1305983.6712783731</v>
      </c>
      <c r="IP37" s="132">
        <f t="shared" si="36"/>
        <v>1322102.7370377257</v>
      </c>
      <c r="IQ37" s="132">
        <f t="shared" si="36"/>
        <v>1338290.6270404344</v>
      </c>
      <c r="IR37" s="132">
        <f t="shared" si="36"/>
        <v>1354546.8224999998</v>
      </c>
    </row>
    <row r="38" spans="1:252" x14ac:dyDescent="0.25">
      <c r="A38" s="132" t="s">
        <v>76</v>
      </c>
      <c r="B38" s="132" t="str">
        <f t="shared" ref="B38:BM38" si="37">(IF(B37=$B$43,B35,""))</f>
        <v/>
      </c>
      <c r="C38" s="132" t="str">
        <f t="shared" si="37"/>
        <v/>
      </c>
      <c r="D38" s="132" t="str">
        <f t="shared" si="37"/>
        <v/>
      </c>
      <c r="E38" s="132" t="str">
        <f t="shared" si="37"/>
        <v/>
      </c>
      <c r="F38" s="132" t="str">
        <f t="shared" si="37"/>
        <v/>
      </c>
      <c r="G38" s="132" t="str">
        <f t="shared" si="37"/>
        <v/>
      </c>
      <c r="H38" s="132" t="str">
        <f t="shared" si="37"/>
        <v/>
      </c>
      <c r="I38" s="132" t="str">
        <f t="shared" si="37"/>
        <v/>
      </c>
      <c r="J38" s="132" t="str">
        <f t="shared" si="37"/>
        <v/>
      </c>
      <c r="K38" s="132" t="str">
        <f t="shared" si="37"/>
        <v/>
      </c>
      <c r="L38" s="132" t="str">
        <f t="shared" si="37"/>
        <v/>
      </c>
      <c r="M38" s="132" t="str">
        <f t="shared" si="37"/>
        <v/>
      </c>
      <c r="N38" s="132" t="str">
        <f t="shared" si="37"/>
        <v/>
      </c>
      <c r="O38" s="132" t="str">
        <f t="shared" si="37"/>
        <v/>
      </c>
      <c r="P38" s="132" t="str">
        <f t="shared" si="37"/>
        <v/>
      </c>
      <c r="Q38" s="132" t="str">
        <f t="shared" si="37"/>
        <v/>
      </c>
      <c r="R38" s="132" t="str">
        <f t="shared" si="37"/>
        <v/>
      </c>
      <c r="S38" s="132" t="str">
        <f t="shared" si="37"/>
        <v/>
      </c>
      <c r="T38" s="132" t="str">
        <f t="shared" si="37"/>
        <v/>
      </c>
      <c r="U38" s="132" t="str">
        <f t="shared" si="37"/>
        <v/>
      </c>
      <c r="V38" s="132" t="str">
        <f t="shared" si="37"/>
        <v/>
      </c>
      <c r="W38" s="132" t="str">
        <f t="shared" si="37"/>
        <v/>
      </c>
      <c r="X38" s="132" t="str">
        <f t="shared" si="37"/>
        <v/>
      </c>
      <c r="Y38" s="132" t="str">
        <f t="shared" si="37"/>
        <v/>
      </c>
      <c r="Z38" s="132" t="str">
        <f t="shared" si="37"/>
        <v/>
      </c>
      <c r="AA38" s="132" t="str">
        <f t="shared" si="37"/>
        <v/>
      </c>
      <c r="AB38" s="132" t="str">
        <f t="shared" si="37"/>
        <v/>
      </c>
      <c r="AC38" s="132" t="str">
        <f t="shared" si="37"/>
        <v/>
      </c>
      <c r="AD38" s="132" t="str">
        <f t="shared" si="37"/>
        <v/>
      </c>
      <c r="AE38" s="132" t="str">
        <f t="shared" si="37"/>
        <v/>
      </c>
      <c r="AF38" s="132" t="str">
        <f t="shared" si="37"/>
        <v/>
      </c>
      <c r="AG38" s="132" t="str">
        <f t="shared" si="37"/>
        <v/>
      </c>
      <c r="AH38" s="132" t="str">
        <f t="shared" si="37"/>
        <v/>
      </c>
      <c r="AI38" s="132" t="str">
        <f t="shared" si="37"/>
        <v/>
      </c>
      <c r="AJ38" s="132" t="str">
        <f t="shared" si="37"/>
        <v/>
      </c>
      <c r="AK38" s="132" t="str">
        <f t="shared" si="37"/>
        <v/>
      </c>
      <c r="AL38" s="132" t="str">
        <f t="shared" si="37"/>
        <v/>
      </c>
      <c r="AM38" s="132" t="str">
        <f t="shared" si="37"/>
        <v/>
      </c>
      <c r="AN38" s="132" t="str">
        <f t="shared" si="37"/>
        <v/>
      </c>
      <c r="AO38" s="132" t="str">
        <f t="shared" si="37"/>
        <v/>
      </c>
      <c r="AP38" s="132" t="str">
        <f t="shared" si="37"/>
        <v/>
      </c>
      <c r="AQ38" s="132" t="str">
        <f t="shared" si="37"/>
        <v/>
      </c>
      <c r="AR38" s="132" t="str">
        <f t="shared" si="37"/>
        <v/>
      </c>
      <c r="AS38" s="132" t="str">
        <f t="shared" si="37"/>
        <v/>
      </c>
      <c r="AT38" s="132" t="str">
        <f t="shared" si="37"/>
        <v/>
      </c>
      <c r="AU38" s="132" t="str">
        <f t="shared" si="37"/>
        <v/>
      </c>
      <c r="AV38" s="132" t="str">
        <f t="shared" si="37"/>
        <v/>
      </c>
      <c r="AW38" s="132" t="str">
        <f t="shared" si="37"/>
        <v/>
      </c>
      <c r="AX38" s="132" t="str">
        <f t="shared" si="37"/>
        <v/>
      </c>
      <c r="AY38" s="132" t="str">
        <f t="shared" si="37"/>
        <v/>
      </c>
      <c r="AZ38" s="132" t="str">
        <f t="shared" si="37"/>
        <v/>
      </c>
      <c r="BA38" s="132" t="str">
        <f t="shared" si="37"/>
        <v/>
      </c>
      <c r="BB38" s="132" t="str">
        <f t="shared" si="37"/>
        <v/>
      </c>
      <c r="BC38" s="132" t="str">
        <f t="shared" si="37"/>
        <v/>
      </c>
      <c r="BD38" s="132" t="str">
        <f t="shared" si="37"/>
        <v/>
      </c>
      <c r="BE38" s="132" t="str">
        <f t="shared" si="37"/>
        <v/>
      </c>
      <c r="BF38" s="132" t="str">
        <f t="shared" si="37"/>
        <v/>
      </c>
      <c r="BG38" s="132" t="str">
        <f t="shared" si="37"/>
        <v/>
      </c>
      <c r="BH38" s="132" t="str">
        <f t="shared" si="37"/>
        <v/>
      </c>
      <c r="BI38" s="132" t="str">
        <f t="shared" si="37"/>
        <v/>
      </c>
      <c r="BJ38" s="132" t="str">
        <f t="shared" si="37"/>
        <v/>
      </c>
      <c r="BK38" s="132" t="str">
        <f t="shared" si="37"/>
        <v/>
      </c>
      <c r="BL38" s="132" t="str">
        <f t="shared" si="37"/>
        <v/>
      </c>
      <c r="BM38" s="132" t="str">
        <f t="shared" si="37"/>
        <v/>
      </c>
      <c r="BN38" s="132" t="str">
        <f t="shared" ref="BN38:DY38" si="38">(IF(BN37=$B$43,BN35,""))</f>
        <v/>
      </c>
      <c r="BO38" s="132" t="str">
        <f t="shared" si="38"/>
        <v/>
      </c>
      <c r="BP38" s="132" t="str">
        <f t="shared" si="38"/>
        <v/>
      </c>
      <c r="BQ38" s="132" t="str">
        <f t="shared" si="38"/>
        <v/>
      </c>
      <c r="BR38" s="132" t="str">
        <f t="shared" si="38"/>
        <v/>
      </c>
      <c r="BS38" s="132" t="str">
        <f t="shared" si="38"/>
        <v/>
      </c>
      <c r="BT38" s="132" t="str">
        <f t="shared" si="38"/>
        <v/>
      </c>
      <c r="BU38" s="132" t="str">
        <f t="shared" si="38"/>
        <v/>
      </c>
      <c r="BV38" s="132" t="str">
        <f t="shared" si="38"/>
        <v/>
      </c>
      <c r="BW38" s="132" t="str">
        <f t="shared" si="38"/>
        <v/>
      </c>
      <c r="BX38" s="132" t="str">
        <f t="shared" si="38"/>
        <v/>
      </c>
      <c r="BY38" s="132" t="str">
        <f t="shared" si="38"/>
        <v/>
      </c>
      <c r="BZ38" s="132" t="str">
        <f t="shared" si="38"/>
        <v/>
      </c>
      <c r="CA38" s="132" t="str">
        <f t="shared" si="38"/>
        <v/>
      </c>
      <c r="CB38" s="132" t="str">
        <f t="shared" si="38"/>
        <v/>
      </c>
      <c r="CC38" s="132" t="str">
        <f t="shared" si="38"/>
        <v/>
      </c>
      <c r="CD38" s="132" t="str">
        <f t="shared" si="38"/>
        <v/>
      </c>
      <c r="CE38" s="132" t="str">
        <f t="shared" si="38"/>
        <v/>
      </c>
      <c r="CF38" s="132" t="str">
        <f t="shared" si="38"/>
        <v/>
      </c>
      <c r="CG38" s="132" t="str">
        <f t="shared" si="38"/>
        <v/>
      </c>
      <c r="CH38" s="132" t="str">
        <f t="shared" si="38"/>
        <v/>
      </c>
      <c r="CI38" s="132" t="str">
        <f t="shared" si="38"/>
        <v/>
      </c>
      <c r="CJ38" s="132" t="str">
        <f t="shared" si="38"/>
        <v/>
      </c>
      <c r="CK38" s="132" t="str">
        <f t="shared" si="38"/>
        <v/>
      </c>
      <c r="CL38" s="132" t="str">
        <f t="shared" si="38"/>
        <v/>
      </c>
      <c r="CM38" s="132" t="str">
        <f t="shared" si="38"/>
        <v/>
      </c>
      <c r="CN38" s="132" t="str">
        <f t="shared" si="38"/>
        <v/>
      </c>
      <c r="CO38" s="132" t="str">
        <f t="shared" si="38"/>
        <v/>
      </c>
      <c r="CP38" s="132" t="str">
        <f t="shared" si="38"/>
        <v/>
      </c>
      <c r="CQ38" s="132" t="str">
        <f t="shared" si="38"/>
        <v/>
      </c>
      <c r="CR38" s="132" t="str">
        <f t="shared" si="38"/>
        <v/>
      </c>
      <c r="CS38" s="132" t="str">
        <f t="shared" si="38"/>
        <v/>
      </c>
      <c r="CT38" s="132" t="str">
        <f t="shared" si="38"/>
        <v/>
      </c>
      <c r="CU38" s="132" t="str">
        <f t="shared" si="38"/>
        <v/>
      </c>
      <c r="CV38" s="132" t="str">
        <f t="shared" si="38"/>
        <v/>
      </c>
      <c r="CW38" s="132" t="str">
        <f t="shared" si="38"/>
        <v/>
      </c>
      <c r="CX38" s="132" t="str">
        <f t="shared" si="38"/>
        <v/>
      </c>
      <c r="CY38" s="132" t="str">
        <f t="shared" si="38"/>
        <v/>
      </c>
      <c r="CZ38" s="132" t="str">
        <f t="shared" si="38"/>
        <v/>
      </c>
      <c r="DA38" s="132" t="str">
        <f t="shared" si="38"/>
        <v/>
      </c>
      <c r="DB38" s="132">
        <f t="shared" si="38"/>
        <v>0.52</v>
      </c>
      <c r="DC38" s="132" t="str">
        <f t="shared" si="38"/>
        <v/>
      </c>
      <c r="DD38" s="132" t="str">
        <f t="shared" si="38"/>
        <v/>
      </c>
      <c r="DE38" s="132" t="str">
        <f t="shared" si="38"/>
        <v/>
      </c>
      <c r="DF38" s="132" t="str">
        <f t="shared" si="38"/>
        <v/>
      </c>
      <c r="DG38" s="132" t="str">
        <f t="shared" si="38"/>
        <v/>
      </c>
      <c r="DH38" s="132" t="str">
        <f t="shared" si="38"/>
        <v/>
      </c>
      <c r="DI38" s="132" t="str">
        <f t="shared" si="38"/>
        <v/>
      </c>
      <c r="DJ38" s="132" t="str">
        <f t="shared" si="38"/>
        <v/>
      </c>
      <c r="DK38" s="132" t="str">
        <f t="shared" si="38"/>
        <v/>
      </c>
      <c r="DL38" s="132" t="str">
        <f t="shared" si="38"/>
        <v/>
      </c>
      <c r="DM38" s="132" t="str">
        <f t="shared" si="38"/>
        <v/>
      </c>
      <c r="DN38" s="132" t="str">
        <f t="shared" si="38"/>
        <v/>
      </c>
      <c r="DO38" s="132" t="str">
        <f t="shared" si="38"/>
        <v/>
      </c>
      <c r="DP38" s="132" t="str">
        <f t="shared" si="38"/>
        <v/>
      </c>
      <c r="DQ38" s="132" t="str">
        <f t="shared" si="38"/>
        <v/>
      </c>
      <c r="DR38" s="132" t="str">
        <f t="shared" si="38"/>
        <v/>
      </c>
      <c r="DS38" s="132" t="str">
        <f t="shared" si="38"/>
        <v/>
      </c>
      <c r="DT38" s="132" t="str">
        <f t="shared" si="38"/>
        <v/>
      </c>
      <c r="DU38" s="132" t="str">
        <f t="shared" si="38"/>
        <v/>
      </c>
      <c r="DV38" s="132" t="str">
        <f t="shared" si="38"/>
        <v/>
      </c>
      <c r="DW38" s="132" t="str">
        <f t="shared" si="38"/>
        <v/>
      </c>
      <c r="DX38" s="132" t="str">
        <f t="shared" si="38"/>
        <v/>
      </c>
      <c r="DY38" s="132" t="str">
        <f t="shared" si="38"/>
        <v/>
      </c>
      <c r="DZ38" s="132" t="str">
        <f t="shared" ref="DZ38:GK38" si="39">(IF(DZ37=$B$43,DZ35,""))</f>
        <v/>
      </c>
      <c r="EA38" s="132" t="str">
        <f t="shared" si="39"/>
        <v/>
      </c>
      <c r="EB38" s="132" t="str">
        <f t="shared" si="39"/>
        <v/>
      </c>
      <c r="EC38" s="132" t="str">
        <f t="shared" si="39"/>
        <v/>
      </c>
      <c r="ED38" s="132" t="str">
        <f t="shared" si="39"/>
        <v/>
      </c>
      <c r="EE38" s="132" t="str">
        <f t="shared" si="39"/>
        <v/>
      </c>
      <c r="EF38" s="132" t="str">
        <f t="shared" si="39"/>
        <v/>
      </c>
      <c r="EG38" s="132" t="str">
        <f t="shared" si="39"/>
        <v/>
      </c>
      <c r="EH38" s="132" t="str">
        <f t="shared" si="39"/>
        <v/>
      </c>
      <c r="EI38" s="132" t="str">
        <f t="shared" si="39"/>
        <v/>
      </c>
      <c r="EJ38" s="132" t="str">
        <f t="shared" si="39"/>
        <v/>
      </c>
      <c r="EK38" s="132" t="str">
        <f t="shared" si="39"/>
        <v/>
      </c>
      <c r="EL38" s="132" t="str">
        <f t="shared" si="39"/>
        <v/>
      </c>
      <c r="EM38" s="132" t="str">
        <f t="shared" si="39"/>
        <v/>
      </c>
      <c r="EN38" s="132" t="str">
        <f t="shared" si="39"/>
        <v/>
      </c>
      <c r="EO38" s="132" t="str">
        <f t="shared" si="39"/>
        <v/>
      </c>
      <c r="EP38" s="132" t="str">
        <f t="shared" si="39"/>
        <v/>
      </c>
      <c r="EQ38" s="132" t="str">
        <f t="shared" si="39"/>
        <v/>
      </c>
      <c r="ER38" s="132" t="str">
        <f t="shared" si="39"/>
        <v/>
      </c>
      <c r="ES38" s="132" t="str">
        <f t="shared" si="39"/>
        <v/>
      </c>
      <c r="ET38" s="132" t="str">
        <f t="shared" si="39"/>
        <v/>
      </c>
      <c r="EU38" s="132" t="str">
        <f t="shared" si="39"/>
        <v/>
      </c>
      <c r="EV38" s="132" t="str">
        <f t="shared" si="39"/>
        <v/>
      </c>
      <c r="EW38" s="132" t="str">
        <f t="shared" si="39"/>
        <v/>
      </c>
      <c r="EX38" s="132" t="str">
        <f t="shared" si="39"/>
        <v/>
      </c>
      <c r="EY38" s="132" t="str">
        <f t="shared" si="39"/>
        <v/>
      </c>
      <c r="EZ38" s="132" t="str">
        <f t="shared" si="39"/>
        <v/>
      </c>
      <c r="FA38" s="132" t="str">
        <f t="shared" si="39"/>
        <v/>
      </c>
      <c r="FB38" s="132" t="str">
        <f t="shared" si="39"/>
        <v/>
      </c>
      <c r="FC38" s="132" t="str">
        <f t="shared" si="39"/>
        <v/>
      </c>
      <c r="FD38" s="132" t="str">
        <f t="shared" si="39"/>
        <v/>
      </c>
      <c r="FE38" s="132" t="str">
        <f t="shared" si="39"/>
        <v/>
      </c>
      <c r="FF38" s="132" t="str">
        <f t="shared" si="39"/>
        <v/>
      </c>
      <c r="FG38" s="132" t="str">
        <f t="shared" si="39"/>
        <v/>
      </c>
      <c r="FH38" s="132" t="str">
        <f t="shared" si="39"/>
        <v/>
      </c>
      <c r="FI38" s="132" t="str">
        <f t="shared" si="39"/>
        <v/>
      </c>
      <c r="FJ38" s="132" t="str">
        <f t="shared" si="39"/>
        <v/>
      </c>
      <c r="FK38" s="132" t="str">
        <f t="shared" si="39"/>
        <v/>
      </c>
      <c r="FL38" s="132" t="str">
        <f t="shared" si="39"/>
        <v/>
      </c>
      <c r="FM38" s="132" t="str">
        <f t="shared" si="39"/>
        <v/>
      </c>
      <c r="FN38" s="132" t="str">
        <f t="shared" si="39"/>
        <v/>
      </c>
      <c r="FO38" s="132" t="str">
        <f t="shared" si="39"/>
        <v/>
      </c>
      <c r="FP38" s="132" t="str">
        <f t="shared" si="39"/>
        <v/>
      </c>
      <c r="FQ38" s="132" t="str">
        <f t="shared" si="39"/>
        <v/>
      </c>
      <c r="FR38" s="132" t="str">
        <f t="shared" si="39"/>
        <v/>
      </c>
      <c r="FS38" s="132" t="str">
        <f t="shared" si="39"/>
        <v/>
      </c>
      <c r="FT38" s="132" t="str">
        <f t="shared" si="39"/>
        <v/>
      </c>
      <c r="FU38" s="132" t="str">
        <f t="shared" si="39"/>
        <v/>
      </c>
      <c r="FV38" s="132" t="str">
        <f t="shared" si="39"/>
        <v/>
      </c>
      <c r="FW38" s="132" t="str">
        <f t="shared" si="39"/>
        <v/>
      </c>
      <c r="FX38" s="132" t="str">
        <f t="shared" si="39"/>
        <v/>
      </c>
      <c r="FY38" s="132" t="str">
        <f t="shared" si="39"/>
        <v/>
      </c>
      <c r="FZ38" s="132" t="str">
        <f t="shared" si="39"/>
        <v/>
      </c>
      <c r="GA38" s="132" t="str">
        <f t="shared" si="39"/>
        <v/>
      </c>
      <c r="GB38" s="132" t="str">
        <f t="shared" si="39"/>
        <v/>
      </c>
      <c r="GC38" s="132" t="str">
        <f t="shared" si="39"/>
        <v/>
      </c>
      <c r="GD38" s="132" t="str">
        <f t="shared" si="39"/>
        <v/>
      </c>
      <c r="GE38" s="132" t="str">
        <f t="shared" si="39"/>
        <v/>
      </c>
      <c r="GF38" s="132" t="str">
        <f t="shared" si="39"/>
        <v/>
      </c>
      <c r="GG38" s="132" t="str">
        <f t="shared" si="39"/>
        <v/>
      </c>
      <c r="GH38" s="132" t="str">
        <f t="shared" si="39"/>
        <v/>
      </c>
      <c r="GI38" s="132" t="str">
        <f t="shared" si="39"/>
        <v/>
      </c>
      <c r="GJ38" s="132" t="str">
        <f t="shared" si="39"/>
        <v/>
      </c>
      <c r="GK38" s="132" t="str">
        <f t="shared" si="39"/>
        <v/>
      </c>
      <c r="GL38" s="132" t="str">
        <f t="shared" ref="GL38:IR38" si="40">(IF(GL37=$B$43,GL35,""))</f>
        <v/>
      </c>
      <c r="GM38" s="132" t="str">
        <f t="shared" si="40"/>
        <v/>
      </c>
      <c r="GN38" s="132" t="str">
        <f t="shared" si="40"/>
        <v/>
      </c>
      <c r="GO38" s="132" t="str">
        <f t="shared" si="40"/>
        <v/>
      </c>
      <c r="GP38" s="132" t="str">
        <f t="shared" si="40"/>
        <v/>
      </c>
      <c r="GQ38" s="132" t="str">
        <f t="shared" si="40"/>
        <v/>
      </c>
      <c r="GR38" s="132" t="str">
        <f t="shared" si="40"/>
        <v/>
      </c>
      <c r="GS38" s="132" t="str">
        <f t="shared" si="40"/>
        <v/>
      </c>
      <c r="GT38" s="132" t="str">
        <f t="shared" si="40"/>
        <v/>
      </c>
      <c r="GU38" s="132" t="str">
        <f t="shared" si="40"/>
        <v/>
      </c>
      <c r="GV38" s="132" t="str">
        <f t="shared" si="40"/>
        <v/>
      </c>
      <c r="GW38" s="132" t="str">
        <f t="shared" si="40"/>
        <v/>
      </c>
      <c r="GX38" s="132" t="str">
        <f t="shared" si="40"/>
        <v/>
      </c>
      <c r="GY38" s="132" t="str">
        <f t="shared" si="40"/>
        <v/>
      </c>
      <c r="GZ38" s="132" t="str">
        <f t="shared" si="40"/>
        <v/>
      </c>
      <c r="HA38" s="132" t="str">
        <f t="shared" si="40"/>
        <v/>
      </c>
      <c r="HB38" s="132" t="str">
        <f t="shared" si="40"/>
        <v/>
      </c>
      <c r="HC38" s="132" t="str">
        <f t="shared" si="40"/>
        <v/>
      </c>
      <c r="HD38" s="132" t="str">
        <f t="shared" si="40"/>
        <v/>
      </c>
      <c r="HE38" s="132" t="str">
        <f t="shared" si="40"/>
        <v/>
      </c>
      <c r="HF38" s="132" t="str">
        <f t="shared" si="40"/>
        <v/>
      </c>
      <c r="HG38" s="132" t="str">
        <f t="shared" si="40"/>
        <v/>
      </c>
      <c r="HH38" s="132" t="str">
        <f t="shared" si="40"/>
        <v/>
      </c>
      <c r="HI38" s="132" t="str">
        <f t="shared" si="40"/>
        <v/>
      </c>
      <c r="HJ38" s="132" t="str">
        <f t="shared" si="40"/>
        <v/>
      </c>
      <c r="HK38" s="132" t="str">
        <f t="shared" si="40"/>
        <v/>
      </c>
      <c r="HL38" s="132" t="str">
        <f t="shared" si="40"/>
        <v/>
      </c>
      <c r="HM38" s="132" t="str">
        <f t="shared" si="40"/>
        <v/>
      </c>
      <c r="HN38" s="132" t="str">
        <f t="shared" si="40"/>
        <v/>
      </c>
      <c r="HO38" s="132" t="str">
        <f t="shared" si="40"/>
        <v/>
      </c>
      <c r="HP38" s="132" t="str">
        <f t="shared" si="40"/>
        <v/>
      </c>
      <c r="HQ38" s="132" t="str">
        <f t="shared" si="40"/>
        <v/>
      </c>
      <c r="HR38" s="132" t="str">
        <f t="shared" si="40"/>
        <v/>
      </c>
      <c r="HS38" s="132" t="str">
        <f t="shared" si="40"/>
        <v/>
      </c>
      <c r="HT38" s="132" t="str">
        <f t="shared" si="40"/>
        <v/>
      </c>
      <c r="HU38" s="132" t="str">
        <f t="shared" si="40"/>
        <v/>
      </c>
      <c r="HV38" s="132" t="str">
        <f t="shared" si="40"/>
        <v/>
      </c>
      <c r="HW38" s="132" t="str">
        <f t="shared" si="40"/>
        <v/>
      </c>
      <c r="HX38" s="132" t="str">
        <f t="shared" si="40"/>
        <v/>
      </c>
      <c r="HY38" s="132" t="str">
        <f t="shared" si="40"/>
        <v/>
      </c>
      <c r="HZ38" s="132" t="str">
        <f t="shared" si="40"/>
        <v/>
      </c>
      <c r="IA38" s="132" t="str">
        <f t="shared" si="40"/>
        <v/>
      </c>
      <c r="IB38" s="132" t="str">
        <f t="shared" si="40"/>
        <v/>
      </c>
      <c r="IC38" s="132" t="str">
        <f t="shared" si="40"/>
        <v/>
      </c>
      <c r="ID38" s="132" t="str">
        <f t="shared" si="40"/>
        <v/>
      </c>
      <c r="IE38" s="132" t="str">
        <f t="shared" si="40"/>
        <v/>
      </c>
      <c r="IF38" s="132" t="str">
        <f t="shared" si="40"/>
        <v/>
      </c>
      <c r="IG38" s="132" t="str">
        <f t="shared" si="40"/>
        <v/>
      </c>
      <c r="IH38" s="132" t="str">
        <f t="shared" si="40"/>
        <v/>
      </c>
      <c r="II38" s="132" t="str">
        <f t="shared" si="40"/>
        <v/>
      </c>
      <c r="IJ38" s="132" t="str">
        <f t="shared" si="40"/>
        <v/>
      </c>
      <c r="IK38" s="132" t="str">
        <f t="shared" si="40"/>
        <v/>
      </c>
      <c r="IL38" s="132" t="str">
        <f t="shared" si="40"/>
        <v/>
      </c>
      <c r="IM38" s="132" t="str">
        <f t="shared" si="40"/>
        <v/>
      </c>
      <c r="IN38" s="132" t="str">
        <f t="shared" si="40"/>
        <v/>
      </c>
      <c r="IO38" s="132" t="str">
        <f t="shared" si="40"/>
        <v/>
      </c>
      <c r="IP38" s="132" t="str">
        <f t="shared" si="40"/>
        <v/>
      </c>
      <c r="IQ38" s="132" t="str">
        <f t="shared" si="40"/>
        <v/>
      </c>
      <c r="IR38" s="132" t="str">
        <f t="shared" si="40"/>
        <v/>
      </c>
    </row>
    <row r="39" spans="1:252" x14ac:dyDescent="0.25">
      <c r="B39" s="132">
        <v>1.2549999999999999</v>
      </c>
      <c r="C39" s="132">
        <v>1.26</v>
      </c>
      <c r="D39" s="132">
        <v>1.2649999999999999</v>
      </c>
      <c r="E39" s="132">
        <v>1.27</v>
      </c>
      <c r="F39" s="132">
        <v>1.2749999999999999</v>
      </c>
      <c r="G39" s="132">
        <v>1.28</v>
      </c>
      <c r="H39" s="132">
        <v>1.2849999999999999</v>
      </c>
      <c r="I39" s="132">
        <v>1.29</v>
      </c>
      <c r="J39" s="132">
        <v>1.2949999999999999</v>
      </c>
      <c r="K39" s="132">
        <v>1.3</v>
      </c>
      <c r="L39" s="132">
        <v>1.3049999999999999</v>
      </c>
      <c r="M39" s="132">
        <v>1.31</v>
      </c>
      <c r="N39" s="132">
        <v>1.3149999999999999</v>
      </c>
      <c r="O39" s="132">
        <v>1.32</v>
      </c>
      <c r="P39" s="132">
        <v>1.325</v>
      </c>
      <c r="Q39" s="132">
        <v>1.33</v>
      </c>
      <c r="R39" s="132">
        <v>1.335</v>
      </c>
      <c r="S39" s="132">
        <v>1.34</v>
      </c>
      <c r="T39" s="132">
        <v>1.345</v>
      </c>
      <c r="U39" s="132">
        <v>1.35</v>
      </c>
      <c r="V39" s="132">
        <v>1.355</v>
      </c>
      <c r="W39" s="132">
        <v>1.36</v>
      </c>
      <c r="X39" s="132">
        <v>1.365</v>
      </c>
      <c r="Y39" s="132">
        <v>1.37</v>
      </c>
      <c r="Z39" s="132">
        <v>1.375</v>
      </c>
      <c r="AA39" s="132">
        <v>1.38</v>
      </c>
      <c r="AB39" s="132">
        <v>1.385</v>
      </c>
      <c r="AC39" s="132">
        <v>1.39</v>
      </c>
      <c r="AD39" s="132">
        <v>1.395</v>
      </c>
      <c r="AE39" s="132">
        <v>1.4</v>
      </c>
      <c r="AF39" s="132">
        <v>1.405</v>
      </c>
      <c r="AG39" s="132">
        <v>1.41</v>
      </c>
      <c r="AH39" s="132">
        <v>1.415</v>
      </c>
      <c r="AI39" s="132">
        <v>1.42</v>
      </c>
      <c r="AJ39" s="132">
        <v>1.425</v>
      </c>
      <c r="AK39" s="132">
        <v>1.43</v>
      </c>
      <c r="AL39" s="132">
        <v>1.4350000000000001</v>
      </c>
      <c r="AM39" s="132">
        <v>1.44</v>
      </c>
      <c r="AN39" s="132">
        <v>1.4450000000000001</v>
      </c>
      <c r="AO39" s="132">
        <v>1.45</v>
      </c>
      <c r="AP39" s="132">
        <v>1.4550000000000001</v>
      </c>
      <c r="AQ39" s="132">
        <v>1.46</v>
      </c>
      <c r="AR39" s="132">
        <v>1.4650000000000001</v>
      </c>
      <c r="AS39" s="132">
        <v>1.47</v>
      </c>
      <c r="AT39" s="132">
        <v>1.4750000000000001</v>
      </c>
      <c r="AU39" s="132">
        <v>1.48</v>
      </c>
      <c r="AV39" s="132">
        <v>1.4850000000000001</v>
      </c>
      <c r="AW39" s="132">
        <v>1.49</v>
      </c>
      <c r="AX39" s="132">
        <v>1.4950000000000001</v>
      </c>
      <c r="AY39" s="132">
        <v>1.5</v>
      </c>
      <c r="AZ39" s="132">
        <v>1.5049999999999999</v>
      </c>
      <c r="BA39" s="132">
        <v>1.51</v>
      </c>
      <c r="BB39" s="132">
        <v>1.5149999999999999</v>
      </c>
      <c r="BC39" s="132">
        <v>1.52</v>
      </c>
      <c r="BD39" s="132">
        <v>1.5249999999999999</v>
      </c>
      <c r="BE39" s="132">
        <v>1.53</v>
      </c>
      <c r="BF39" s="132">
        <v>1.5349999999999999</v>
      </c>
      <c r="BG39" s="132">
        <v>1.54</v>
      </c>
      <c r="BH39" s="132">
        <v>1.5449999999999999</v>
      </c>
      <c r="BI39" s="132">
        <v>1.55</v>
      </c>
      <c r="BJ39" s="132">
        <v>1.5549999999999999</v>
      </c>
      <c r="BK39" s="132">
        <v>1.56</v>
      </c>
      <c r="BL39" s="132">
        <v>1.5649999999999999</v>
      </c>
      <c r="BM39" s="132">
        <v>1.57</v>
      </c>
      <c r="BN39" s="132">
        <v>1.575</v>
      </c>
      <c r="BO39" s="132">
        <v>1.58</v>
      </c>
      <c r="BP39" s="132">
        <v>1.585</v>
      </c>
      <c r="BQ39" s="132">
        <v>1.59</v>
      </c>
      <c r="BR39" s="132">
        <v>1.595</v>
      </c>
      <c r="BS39" s="132">
        <v>1.6</v>
      </c>
      <c r="BT39" s="132">
        <v>1.605</v>
      </c>
      <c r="BU39" s="132">
        <v>1.61</v>
      </c>
      <c r="BV39" s="132">
        <v>1.615</v>
      </c>
      <c r="BW39" s="132">
        <v>1.62</v>
      </c>
      <c r="BX39" s="132">
        <v>1.625</v>
      </c>
      <c r="BY39" s="132">
        <v>1.63</v>
      </c>
      <c r="BZ39" s="132">
        <v>1.635</v>
      </c>
      <c r="CA39" s="132">
        <v>1.64</v>
      </c>
      <c r="CB39" s="132">
        <v>1.645</v>
      </c>
      <c r="CC39" s="132">
        <v>1.65</v>
      </c>
      <c r="CD39" s="132">
        <v>1.655</v>
      </c>
      <c r="CE39" s="132">
        <v>1.66</v>
      </c>
      <c r="CF39" s="132">
        <v>1.665</v>
      </c>
      <c r="CG39" s="132">
        <v>1.67</v>
      </c>
      <c r="CH39" s="132">
        <v>1.675</v>
      </c>
      <c r="CI39" s="132">
        <v>1.68</v>
      </c>
      <c r="CJ39" s="132">
        <v>1.6850000000000001</v>
      </c>
      <c r="CK39" s="132">
        <v>1.6900000000000099</v>
      </c>
      <c r="CL39" s="132">
        <v>1.6950000000000001</v>
      </c>
      <c r="CM39" s="132">
        <v>1.7000000000000099</v>
      </c>
      <c r="CN39" s="132">
        <v>1.7050000000000001</v>
      </c>
      <c r="CO39" s="132">
        <v>1.71000000000001</v>
      </c>
      <c r="CP39" s="132">
        <v>1.7150000000000001</v>
      </c>
      <c r="CQ39" s="132">
        <v>1.72000000000001</v>
      </c>
      <c r="CR39" s="132">
        <v>1.7250000000000001</v>
      </c>
      <c r="CS39" s="132">
        <v>1.73000000000001</v>
      </c>
      <c r="CT39" s="132">
        <v>1.7350000000000101</v>
      </c>
      <c r="CU39" s="132">
        <v>1.74000000000001</v>
      </c>
      <c r="CV39" s="132">
        <v>1.7450000000000101</v>
      </c>
      <c r="CW39" s="132">
        <v>1.75000000000001</v>
      </c>
      <c r="CX39" s="132">
        <v>1.7550000000000101</v>
      </c>
      <c r="CY39" s="132">
        <v>1.76000000000001</v>
      </c>
      <c r="CZ39" s="132">
        <v>1.7650000000000099</v>
      </c>
      <c r="DA39" s="132">
        <v>1.77000000000001</v>
      </c>
      <c r="DB39" s="132">
        <v>1.7750000000000099</v>
      </c>
      <c r="DC39" s="132">
        <v>1.78000000000001</v>
      </c>
      <c r="DD39" s="132">
        <v>1.7850000000000099</v>
      </c>
      <c r="DE39" s="132">
        <v>1.79000000000001</v>
      </c>
      <c r="DF39" s="132">
        <v>1.7950000000000099</v>
      </c>
      <c r="DG39" s="132">
        <v>1.80000000000001</v>
      </c>
      <c r="DH39" s="132">
        <v>1.8050000000000099</v>
      </c>
      <c r="DI39" s="132">
        <v>1.81000000000001</v>
      </c>
      <c r="DJ39" s="132">
        <v>1.8150000000000099</v>
      </c>
      <c r="DK39" s="132">
        <v>1.8200000000000101</v>
      </c>
      <c r="DL39" s="132">
        <v>1.8250000000000099</v>
      </c>
      <c r="DM39" s="132">
        <v>1.8300000000000101</v>
      </c>
      <c r="DN39" s="132">
        <v>1.83500000000001</v>
      </c>
      <c r="DO39" s="132">
        <v>1.8400000000000101</v>
      </c>
      <c r="DP39" s="132">
        <v>1.84500000000001</v>
      </c>
      <c r="DQ39" s="132">
        <v>1.8500000000000101</v>
      </c>
      <c r="DR39" s="132">
        <v>1.85500000000001</v>
      </c>
      <c r="DS39" s="132">
        <v>1.8600000000000101</v>
      </c>
      <c r="DT39" s="132">
        <v>1.86500000000001</v>
      </c>
      <c r="DU39" s="132">
        <v>1.8700000000000101</v>
      </c>
      <c r="DV39" s="132">
        <v>1.87500000000001</v>
      </c>
      <c r="DW39" s="132">
        <v>1.8800000000000101</v>
      </c>
      <c r="DX39" s="132">
        <v>1.88500000000001</v>
      </c>
      <c r="DY39" s="132">
        <v>1.8900000000000099</v>
      </c>
      <c r="DZ39" s="132">
        <v>1.89500000000001</v>
      </c>
      <c r="EA39" s="132">
        <v>1.9000000000000099</v>
      </c>
      <c r="EB39" s="132">
        <v>1.90500000000001</v>
      </c>
      <c r="EC39" s="132">
        <v>1.9100000000000099</v>
      </c>
      <c r="ED39" s="132">
        <v>1.91500000000001</v>
      </c>
      <c r="EE39" s="132">
        <v>1.9200000000000099</v>
      </c>
      <c r="EF39" s="132">
        <v>1.92500000000001</v>
      </c>
      <c r="EG39" s="132">
        <v>1.9300000000000099</v>
      </c>
      <c r="EH39" s="132">
        <v>1.93500000000001</v>
      </c>
      <c r="EI39" s="132">
        <v>1.9400000000000099</v>
      </c>
      <c r="EJ39" s="132">
        <v>1.9450000000000101</v>
      </c>
      <c r="EK39" s="132">
        <v>1.9500000000000099</v>
      </c>
      <c r="EL39" s="132">
        <v>1.9550000000000101</v>
      </c>
      <c r="EM39" s="132">
        <v>1.96000000000001</v>
      </c>
      <c r="EN39" s="132">
        <v>1.9650000000000101</v>
      </c>
      <c r="EO39" s="132">
        <v>1.97000000000001</v>
      </c>
      <c r="EP39" s="132">
        <v>1.9750000000000101</v>
      </c>
      <c r="EQ39" s="132">
        <v>1.98000000000001</v>
      </c>
      <c r="ER39" s="132">
        <v>1.9850000000000101</v>
      </c>
      <c r="ES39" s="132">
        <v>1.99000000000001</v>
      </c>
      <c r="ET39" s="132">
        <v>1.9950000000000101</v>
      </c>
      <c r="EU39" s="132">
        <v>2.0000000000000102</v>
      </c>
      <c r="EV39" s="132">
        <v>2.0050000000000101</v>
      </c>
      <c r="EW39" s="132">
        <v>2.01000000000001</v>
      </c>
      <c r="EX39" s="132">
        <v>2.0150000000000099</v>
      </c>
      <c r="EY39" s="132">
        <v>2.0200000000000098</v>
      </c>
      <c r="EZ39" s="132">
        <v>2.0250000000000101</v>
      </c>
      <c r="FA39" s="132">
        <v>2.03000000000001</v>
      </c>
      <c r="FB39" s="132">
        <v>2.0350000000000099</v>
      </c>
      <c r="FC39" s="132">
        <v>2.0400000000000098</v>
      </c>
      <c r="FD39" s="132">
        <v>2.0450000000000101</v>
      </c>
      <c r="FE39" s="132">
        <v>2.05000000000001</v>
      </c>
      <c r="FF39" s="132">
        <v>2.0550000000000099</v>
      </c>
      <c r="FG39" s="132">
        <v>2.0600000000000098</v>
      </c>
      <c r="FH39" s="132">
        <v>2.0650000000000102</v>
      </c>
      <c r="FI39" s="132">
        <v>2.0700000000000101</v>
      </c>
      <c r="FJ39" s="132">
        <v>2.0750000000000099</v>
      </c>
      <c r="FK39" s="132">
        <v>2.0800000000000098</v>
      </c>
      <c r="FL39" s="132">
        <v>2.0850000000000102</v>
      </c>
      <c r="FM39" s="132">
        <v>2.0900000000000101</v>
      </c>
      <c r="FN39" s="132">
        <v>2.09500000000001</v>
      </c>
      <c r="FO39" s="132">
        <v>2.1000000000000099</v>
      </c>
      <c r="FP39" s="132">
        <v>2.1050000000000102</v>
      </c>
      <c r="FQ39" s="132">
        <v>2.1100000000000101</v>
      </c>
      <c r="FR39" s="132">
        <v>2.11500000000001</v>
      </c>
      <c r="FS39" s="132">
        <v>2.1200000000000099</v>
      </c>
      <c r="FT39" s="132">
        <v>2.1250000000000102</v>
      </c>
      <c r="FU39" s="132">
        <v>2.1300000000000101</v>
      </c>
      <c r="FV39" s="132">
        <v>2.13500000000001</v>
      </c>
      <c r="FW39" s="132">
        <v>2.1400000000000099</v>
      </c>
      <c r="FX39" s="132">
        <v>2.1450000000000098</v>
      </c>
      <c r="FY39" s="132">
        <v>2.1500000000000101</v>
      </c>
      <c r="FZ39" s="132">
        <v>2.15500000000001</v>
      </c>
      <c r="GA39" s="132">
        <v>2.1600000000000099</v>
      </c>
      <c r="GB39" s="132">
        <v>2.1650000000000098</v>
      </c>
      <c r="GC39" s="132">
        <v>2.1700000000000101</v>
      </c>
      <c r="GD39" s="132">
        <v>2.17500000000001</v>
      </c>
      <c r="GE39" s="132">
        <v>2.1800000000000099</v>
      </c>
      <c r="GF39" s="132">
        <v>2.18500000000002</v>
      </c>
      <c r="GG39" s="132">
        <v>2.1900000000000199</v>
      </c>
      <c r="GH39" s="132">
        <v>2.1950000000000101</v>
      </c>
      <c r="GI39" s="132">
        <v>2.2000000000000099</v>
      </c>
      <c r="GJ39" s="132">
        <v>2.2050000000000201</v>
      </c>
      <c r="GK39" s="132">
        <v>2.2100000000000199</v>
      </c>
      <c r="GL39" s="132">
        <v>2.2150000000000101</v>
      </c>
      <c r="GM39" s="132">
        <v>2.22000000000001</v>
      </c>
      <c r="GN39" s="132">
        <v>2.2250000000000201</v>
      </c>
      <c r="GO39" s="132">
        <v>2.23000000000002</v>
      </c>
      <c r="GP39" s="132">
        <v>2.2350000000000199</v>
      </c>
      <c r="GQ39" s="132">
        <v>2.2400000000000202</v>
      </c>
      <c r="GR39" s="132">
        <v>2.2450000000000201</v>
      </c>
      <c r="GS39" s="132">
        <v>2.25000000000002</v>
      </c>
      <c r="GT39" s="132">
        <v>2.2550000000000199</v>
      </c>
      <c r="GU39" s="132">
        <v>2.2600000000000202</v>
      </c>
      <c r="GV39" s="132">
        <v>2.2650000000000201</v>
      </c>
      <c r="GW39" s="132">
        <v>2.27000000000002</v>
      </c>
      <c r="GX39" s="132">
        <v>2.2750000000000199</v>
      </c>
      <c r="GY39" s="132">
        <v>2.2800000000000198</v>
      </c>
      <c r="GZ39" s="132">
        <v>2.2850000000000201</v>
      </c>
      <c r="HA39" s="132">
        <v>2.29000000000002</v>
      </c>
      <c r="HB39" s="132">
        <v>2.2950000000000199</v>
      </c>
      <c r="HC39" s="132">
        <v>2.3000000000000198</v>
      </c>
      <c r="HD39" s="132">
        <v>2.3050000000000201</v>
      </c>
      <c r="HE39" s="132">
        <v>2.31000000000002</v>
      </c>
      <c r="HF39" s="132">
        <v>2.3150000000000199</v>
      </c>
      <c r="HG39" s="132">
        <v>2.3200000000000198</v>
      </c>
      <c r="HH39" s="132">
        <v>2.3250000000000202</v>
      </c>
      <c r="HI39" s="132">
        <v>2.3300000000000201</v>
      </c>
      <c r="HJ39" s="132">
        <v>2.3350000000000199</v>
      </c>
      <c r="HK39" s="132">
        <v>2.3400000000000198</v>
      </c>
      <c r="HL39" s="132">
        <v>2.3450000000000202</v>
      </c>
      <c r="HM39" s="132">
        <v>2.3500000000000201</v>
      </c>
      <c r="HN39" s="132">
        <v>2.35500000000002</v>
      </c>
      <c r="HO39" s="132">
        <v>2.3600000000000199</v>
      </c>
      <c r="HP39" s="132">
        <v>2.3650000000000202</v>
      </c>
      <c r="HQ39" s="132">
        <v>2.3700000000000201</v>
      </c>
      <c r="HR39" s="132">
        <v>2.37500000000002</v>
      </c>
      <c r="HS39" s="132">
        <v>2.3800000000000199</v>
      </c>
      <c r="HT39" s="132">
        <v>2.3850000000000202</v>
      </c>
      <c r="HU39" s="132">
        <v>2.3900000000000201</v>
      </c>
      <c r="HV39" s="132">
        <v>2.39500000000002</v>
      </c>
      <c r="HW39" s="132">
        <v>2.4000000000000199</v>
      </c>
      <c r="HX39" s="132">
        <v>2.4050000000000198</v>
      </c>
      <c r="HY39" s="132">
        <v>2.4100000000000201</v>
      </c>
      <c r="HZ39" s="132">
        <v>2.41500000000002</v>
      </c>
      <c r="IA39" s="132">
        <v>2.4200000000000199</v>
      </c>
      <c r="IB39" s="132">
        <v>2.4250000000000198</v>
      </c>
      <c r="IC39" s="132">
        <v>2.4300000000000201</v>
      </c>
      <c r="ID39" s="132">
        <v>2.43500000000002</v>
      </c>
      <c r="IE39" s="132">
        <v>2.4400000000000199</v>
      </c>
      <c r="IF39" s="132">
        <v>2.4450000000000198</v>
      </c>
      <c r="IG39" s="132">
        <v>2.4500000000000202</v>
      </c>
      <c r="IH39" s="132">
        <v>2.4550000000000201</v>
      </c>
      <c r="II39" s="132">
        <v>2.4600000000000199</v>
      </c>
      <c r="IJ39" s="132">
        <v>2.4650000000000198</v>
      </c>
      <c r="IK39" s="132">
        <v>2.4700000000000202</v>
      </c>
      <c r="IL39" s="132">
        <v>2.4750000000000201</v>
      </c>
      <c r="IM39" s="132">
        <v>2.48000000000002</v>
      </c>
      <c r="IN39" s="132">
        <v>2.4850000000000199</v>
      </c>
      <c r="IO39" s="132">
        <v>2.4900000000000202</v>
      </c>
      <c r="IP39" s="132">
        <v>2.4950000000000201</v>
      </c>
      <c r="IQ39" s="132">
        <v>2.50000000000002</v>
      </c>
    </row>
    <row r="40" spans="1:252" x14ac:dyDescent="0.25">
      <c r="A40" s="132" t="s">
        <v>78</v>
      </c>
      <c r="B40" s="139">
        <f>IF('Working Volume Calculator'!$H$9="Square or Rectangular",(4*$A$6^2*B39^3)-(3*$A$6*($D$6+$E$6)*B39^2)+(3*$D$6*$E$6*B39)-(3*$G$6),((PI()*B39)/12)*($D$6^2+$D$6*($D$6-2*B39*$A$6)+($D$6-2*B39*$A$6)^2)-$G$6)</f>
        <v>1170.8419219999996</v>
      </c>
      <c r="C40" s="139">
        <f>IF('Working Volume Calculator'!$H$9="Square or Rectangular",(4*$A$6^2*C39^3)-(3*$A$6*($D$6+$E$6)*C39^2)+(3*$D$6*$E$6*C39)-(3*$G$6),((PI()*C39)/12)*($D$6^2+$D$6*($D$6-2*C39*$A$6)+($D$6-2*C39*$A$6)^2)-$G$6)</f>
        <v>1177.8208959999997</v>
      </c>
      <c r="D40" s="139">
        <f>IF('Working Volume Calculator'!$H$9="Square or Rectangular",(4*$A$6^2*D39^3)-(3*$A$6*($D$6+$E$6)*D39^2)+(3*$D$6*$E$6*D39)-(3*$G$6),((PI()*D39)/12)*($D$6^2+$D$6*($D$6-2*D39*$A$6)+($D$6-2*D39*$A$6)^2)-$G$6)</f>
        <v>1184.7869339999997</v>
      </c>
      <c r="E40" s="139">
        <f>IF('Working Volume Calculator'!$H$9="Square or Rectangular",(4*$A$6^2*E39^3)-(3*$A$6*($D$6+$E$6)*E39^2)+(3*$D$6*$E$6*E39)-(3*$G$6),((PI()*E39)/12)*($D$6^2+$D$6*($D$6-2*E39*$A$6)+($D$6-2*E39*$A$6)^2)-$G$6)</f>
        <v>1191.7400479999997</v>
      </c>
      <c r="F40" s="139">
        <f>IF('Working Volume Calculator'!$H$9="Square or Rectangular",(4*$A$6^2*F39^3)-(3*$A$6*($D$6+$E$6)*F39^2)+(3*$D$6*$E$6*F39)-(3*$G$6),((PI()*F39)/12)*($D$6^2+$D$6*($D$6-2*F39*$A$6)+($D$6-2*F39*$A$6)^2)-$G$6)</f>
        <v>1198.6802499999994</v>
      </c>
      <c r="G40" s="139">
        <f>IF('Working Volume Calculator'!$H$9="Square or Rectangular",(4*$A$6^2*G39^3)-(3*$A$6*($D$6+$E$6)*G39^2)+(3*$D$6*$E$6*G39)-(3*$G$6),((PI()*G39)/12)*($D$6^2+$D$6*($D$6-2*G39*$A$6)+($D$6-2*G39*$A$6)^2)-$G$6)</f>
        <v>1205.6075519999995</v>
      </c>
      <c r="H40" s="139">
        <f>IF('Working Volume Calculator'!$H$9="Square or Rectangular",(4*$A$6^2*H39^3)-(3*$A$6*($D$6+$E$6)*H39^2)+(3*$D$6*$E$6*H39)-(3*$G$6),((PI()*H39)/12)*($D$6^2+$D$6*($D$6-2*H39*$A$6)+($D$6-2*H39*$A$6)^2)-$G$6)</f>
        <v>1212.5219659999998</v>
      </c>
      <c r="I40" s="139">
        <f>IF('Working Volume Calculator'!$H$9="Square or Rectangular",(4*$A$6^2*I39^3)-(3*$A$6*($D$6+$E$6)*I39^2)+(3*$D$6*$E$6*I39)-(3*$G$6),((PI()*I39)/12)*($D$6^2+$D$6*($D$6-2*I39*$A$6)+($D$6-2*I39*$A$6)^2)-$G$6)</f>
        <v>1219.4235039999999</v>
      </c>
      <c r="J40" s="139">
        <f>IF('Working Volume Calculator'!$H$9="Square or Rectangular",(4*$A$6^2*J39^3)-(3*$A$6*($D$6+$E$6)*J39^2)+(3*$D$6*$E$6*J39)-(3*$G$6),((PI()*J39)/12)*($D$6^2+$D$6*($D$6-2*J39*$A$6)+($D$6-2*J39*$A$6)^2)-$G$6)</f>
        <v>1226.3121779999997</v>
      </c>
      <c r="K40" s="139">
        <f>IF('Working Volume Calculator'!$H$9="Square or Rectangular",(4*$A$6^2*K39^3)-(3*$A$6*($D$6+$E$6)*K39^2)+(3*$D$6*$E$6*K39)-(3*$G$6),((PI()*K39)/12)*($D$6^2+$D$6*($D$6-2*K39*$A$6)+($D$6-2*K39*$A$6)^2)-$G$6)</f>
        <v>1233.1880000000001</v>
      </c>
      <c r="L40" s="139">
        <f>IF('Working Volume Calculator'!$H$9="Square or Rectangular",(4*$A$6^2*L39^3)-(3*$A$6*($D$6+$E$6)*L39^2)+(3*$D$6*$E$6*L39)-(3*$G$6),((PI()*L39)/12)*($D$6^2+$D$6*($D$6-2*L39*$A$6)+($D$6-2*L39*$A$6)^2)-$G$6)</f>
        <v>1240.0509819999997</v>
      </c>
      <c r="M40" s="139">
        <f>IF('Working Volume Calculator'!$H$9="Square or Rectangular",(4*$A$6^2*M39^3)-(3*$A$6*($D$6+$E$6)*M39^2)+(3*$D$6*$E$6*M39)-(3*$G$6),((PI()*M39)/12)*($D$6^2+$D$6*($D$6-2*M39*$A$6)+($D$6-2*M39*$A$6)^2)-$G$6)</f>
        <v>1246.901136</v>
      </c>
      <c r="N40" s="139">
        <f>IF('Working Volume Calculator'!$H$9="Square or Rectangular",(4*$A$6^2*N39^3)-(3*$A$6*($D$6+$E$6)*N39^2)+(3*$D$6*$E$6*N39)-(3*$G$6),((PI()*N39)/12)*($D$6^2+$D$6*($D$6-2*N39*$A$6)+($D$6-2*N39*$A$6)^2)-$G$6)</f>
        <v>1253.7384739999998</v>
      </c>
      <c r="O40" s="139">
        <f>IF('Working Volume Calculator'!$H$9="Square or Rectangular",(4*$A$6^2*O39^3)-(3*$A$6*($D$6+$E$6)*O39^2)+(3*$D$6*$E$6*O39)-(3*$G$6),((PI()*O39)/12)*($D$6^2+$D$6*($D$6-2*O39*$A$6)+($D$6-2*O39*$A$6)^2)-$G$6)</f>
        <v>1260.5630079999996</v>
      </c>
      <c r="P40" s="139">
        <f>IF('Working Volume Calculator'!$H$9="Square or Rectangular",(4*$A$6^2*P39^3)-(3*$A$6*($D$6+$E$6)*P39^2)+(3*$D$6*$E$6*P39)-(3*$G$6),((PI()*P39)/12)*($D$6^2+$D$6*($D$6-2*P39*$A$6)+($D$6-2*P39*$A$6)^2)-$G$6)</f>
        <v>1267.3747499999995</v>
      </c>
      <c r="Q40" s="139">
        <f>IF('Working Volume Calculator'!$H$9="Square or Rectangular",(4*$A$6^2*Q39^3)-(3*$A$6*($D$6+$E$6)*Q39^2)+(3*$D$6*$E$6*Q39)-(3*$G$6),((PI()*Q39)/12)*($D$6^2+$D$6*($D$6-2*Q39*$A$6)+($D$6-2*Q39*$A$6)^2)-$G$6)</f>
        <v>1274.1737120000003</v>
      </c>
      <c r="R40" s="139">
        <f>IF('Working Volume Calculator'!$H$9="Square or Rectangular",(4*$A$6^2*R39^3)-(3*$A$6*($D$6+$E$6)*R39^2)+(3*$D$6*$E$6*R39)-(3*$G$6),((PI()*R39)/12)*($D$6^2+$D$6*($D$6-2*R39*$A$6)+($D$6-2*R39*$A$6)^2)-$G$6)</f>
        <v>1280.959906</v>
      </c>
      <c r="S40" s="139">
        <f>IF('Working Volume Calculator'!$H$9="Square or Rectangular",(4*$A$6^2*S39^3)-(3*$A$6*($D$6+$E$6)*S39^2)+(3*$D$6*$E$6*S39)-(3*$G$6),((PI()*S39)/12)*($D$6^2+$D$6*($D$6-2*S39*$A$6)+($D$6-2*S39*$A$6)^2)-$G$6)</f>
        <v>1287.7333440000002</v>
      </c>
      <c r="T40" s="139">
        <f>IF('Working Volume Calculator'!$H$9="Square or Rectangular",(4*$A$6^2*T39^3)-(3*$A$6*($D$6+$E$6)*T39^2)+(3*$D$6*$E$6*T39)-(3*$G$6),((PI()*T39)/12)*($D$6^2+$D$6*($D$6-2*T39*$A$6)+($D$6-2*T39*$A$6)^2)-$G$6)</f>
        <v>1294.4940379999998</v>
      </c>
      <c r="U40" s="139">
        <f>IF('Working Volume Calculator'!$H$9="Square or Rectangular",(4*$A$6^2*U39^3)-(3*$A$6*($D$6+$E$6)*U39^2)+(3*$D$6*$E$6*U39)-(3*$G$6),((PI()*U39)/12)*($D$6^2+$D$6*($D$6-2*U39*$A$6)+($D$6-2*U39*$A$6)^2)-$G$6)</f>
        <v>1301.2419999999997</v>
      </c>
      <c r="V40" s="139">
        <f>IF('Working Volume Calculator'!$H$9="Square or Rectangular",(4*$A$6^2*V39^3)-(3*$A$6*($D$6+$E$6)*V39^2)+(3*$D$6*$E$6*V39)-(3*$G$6),((PI()*V39)/12)*($D$6^2+$D$6*($D$6-2*V39*$A$6)+($D$6-2*V39*$A$6)^2)-$G$6)</f>
        <v>1307.9772419999999</v>
      </c>
      <c r="W40" s="139">
        <f>IF('Working Volume Calculator'!$H$9="Square or Rectangular",(4*$A$6^2*W39^3)-(3*$A$6*($D$6+$E$6)*W39^2)+(3*$D$6*$E$6*W39)-(3*$G$6),((PI()*W39)/12)*($D$6^2+$D$6*($D$6-2*W39*$A$6)+($D$6-2*W39*$A$6)^2)-$G$6)</f>
        <v>1314.6997759999999</v>
      </c>
      <c r="X40" s="139">
        <f>IF('Working Volume Calculator'!$H$9="Square or Rectangular",(4*$A$6^2*X39^3)-(3*$A$6*($D$6+$E$6)*X39^2)+(3*$D$6*$E$6*X39)-(3*$G$6),((PI()*X39)/12)*($D$6^2+$D$6*($D$6-2*X39*$A$6)+($D$6-2*X39*$A$6)^2)-$G$6)</f>
        <v>1321.4096139999997</v>
      </c>
      <c r="Y40" s="139">
        <f>IF('Working Volume Calculator'!$H$9="Square or Rectangular",(4*$A$6^2*Y39^3)-(3*$A$6*($D$6+$E$6)*Y39^2)+(3*$D$6*$E$6*Y39)-(3*$G$6),((PI()*Y39)/12)*($D$6^2+$D$6*($D$6-2*Y39*$A$6)+($D$6-2*Y39*$A$6)^2)-$G$6)</f>
        <v>1328.1067680000001</v>
      </c>
      <c r="Z40" s="139">
        <f>IF('Working Volume Calculator'!$H$9="Square or Rectangular",(4*$A$6^2*Z39^3)-(3*$A$6*($D$6+$E$6)*Z39^2)+(3*$D$6*$E$6*Z39)-(3*$G$6),((PI()*Z39)/12)*($D$6^2+$D$6*($D$6-2*Z39*$A$6)+($D$6-2*Z39*$A$6)^2)-$G$6)</f>
        <v>1334.7912500000002</v>
      </c>
      <c r="AA40" s="139">
        <f>IF('Working Volume Calculator'!$H$9="Square or Rectangular",(4*$A$6^2*AA39^3)-(3*$A$6*($D$6+$E$6)*AA39^2)+(3*$D$6*$E$6*AA39)-(3*$G$6),((PI()*AA39)/12)*($D$6^2+$D$6*($D$6-2*AA39*$A$6)+($D$6-2*AA39*$A$6)^2)-$G$6)</f>
        <v>1341.4630719999996</v>
      </c>
      <c r="AB40" s="139">
        <f>IF('Working Volume Calculator'!$H$9="Square or Rectangular",(4*$A$6^2*AB39^3)-(3*$A$6*($D$6+$E$6)*AB39^2)+(3*$D$6*$E$6*AB39)-(3*$G$6),((PI()*AB39)/12)*($D$6^2+$D$6*($D$6-2*AB39*$A$6)+($D$6-2*AB39*$A$6)^2)-$G$6)</f>
        <v>1348.1222459999999</v>
      </c>
      <c r="AC40" s="139">
        <f>IF('Working Volume Calculator'!$H$9="Square or Rectangular",(4*$A$6^2*AC39^3)-(3*$A$6*($D$6+$E$6)*AC39^2)+(3*$D$6*$E$6*AC39)-(3*$G$6),((PI()*AC39)/12)*($D$6^2+$D$6*($D$6-2*AC39*$A$6)+($D$6-2*AC39*$A$6)^2)-$G$6)</f>
        <v>1354.7687839999999</v>
      </c>
      <c r="AD40" s="139">
        <f>IF('Working Volume Calculator'!$H$9="Square or Rectangular",(4*$A$6^2*AD39^3)-(3*$A$6*($D$6+$E$6)*AD39^2)+(3*$D$6*$E$6*AD39)-(3*$G$6),((PI()*AD39)/12)*($D$6^2+$D$6*($D$6-2*AD39*$A$6)+($D$6-2*AD39*$A$6)^2)-$G$6)</f>
        <v>1361.4026979999999</v>
      </c>
      <c r="AE40" s="139">
        <f>IF('Working Volume Calculator'!$H$9="Square or Rectangular",(4*$A$6^2*AE39^3)-(3*$A$6*($D$6+$E$6)*AE39^2)+(3*$D$6*$E$6*AE39)-(3*$G$6),((PI()*AE39)/12)*($D$6^2+$D$6*($D$6-2*AE39*$A$6)+($D$6-2*AE39*$A$6)^2)-$G$6)</f>
        <v>1368.0239999999994</v>
      </c>
      <c r="AF40" s="139">
        <f>IF('Working Volume Calculator'!$H$9="Square or Rectangular",(4*$A$6^2*AF39^3)-(3*$A$6*($D$6+$E$6)*AF39^2)+(3*$D$6*$E$6*AF39)-(3*$G$6),((PI()*AF39)/12)*($D$6^2+$D$6*($D$6-2*AF39*$A$6)+($D$6-2*AF39*$A$6)^2)-$G$6)</f>
        <v>1374.6327019999999</v>
      </c>
      <c r="AG40" s="139">
        <f>IF('Working Volume Calculator'!$H$9="Square or Rectangular",(4*$A$6^2*AG39^3)-(3*$A$6*($D$6+$E$6)*AG39^2)+(3*$D$6*$E$6*AG39)-(3*$G$6),((PI()*AG39)/12)*($D$6^2+$D$6*($D$6-2*AG39*$A$6)+($D$6-2*AG39*$A$6)^2)-$G$6)</f>
        <v>1381.2288159999994</v>
      </c>
      <c r="AH40" s="139">
        <f>IF('Working Volume Calculator'!$H$9="Square or Rectangular",(4*$A$6^2*AH39^3)-(3*$A$6*($D$6+$E$6)*AH39^2)+(3*$D$6*$E$6*AH39)-(3*$G$6),((PI()*AH39)/12)*($D$6^2+$D$6*($D$6-2*AH39*$A$6)+($D$6-2*AH39*$A$6)^2)-$G$6)</f>
        <v>1387.8123540000001</v>
      </c>
      <c r="AI40" s="139">
        <f>IF('Working Volume Calculator'!$H$9="Square or Rectangular",(4*$A$6^2*AI39^3)-(3*$A$6*($D$6+$E$6)*AI39^2)+(3*$D$6*$E$6*AI39)-(3*$G$6),((PI()*AI39)/12)*($D$6^2+$D$6*($D$6-2*AI39*$A$6)+($D$6-2*AI39*$A$6)^2)-$G$6)</f>
        <v>1394.3833279999999</v>
      </c>
      <c r="AJ40" s="139">
        <f>IF('Working Volume Calculator'!$H$9="Square or Rectangular",(4*$A$6^2*AJ39^3)-(3*$A$6*($D$6+$E$6)*AJ39^2)+(3*$D$6*$E$6*AJ39)-(3*$G$6),((PI()*AJ39)/12)*($D$6^2+$D$6*($D$6-2*AJ39*$A$6)+($D$6-2*AJ39*$A$6)^2)-$G$6)</f>
        <v>1400.94175</v>
      </c>
      <c r="AK40" s="139">
        <f>IF('Working Volume Calculator'!$H$9="Square or Rectangular",(4*$A$6^2*AK39^3)-(3*$A$6*($D$6+$E$6)*AK39^2)+(3*$D$6*$E$6*AK39)-(3*$G$6),((PI()*AK39)/12)*($D$6^2+$D$6*($D$6-2*AK39*$A$6)+($D$6-2*AK39*$A$6)^2)-$G$6)</f>
        <v>1407.4876319999998</v>
      </c>
      <c r="AL40" s="139">
        <f>IF('Working Volume Calculator'!$H$9="Square or Rectangular",(4*$A$6^2*AL39^3)-(3*$A$6*($D$6+$E$6)*AL39^2)+(3*$D$6*$E$6*AL39)-(3*$G$6),((PI()*AL39)/12)*($D$6^2+$D$6*($D$6-2*AL39*$A$6)+($D$6-2*AL39*$A$6)^2)-$G$6)</f>
        <v>1414.020986</v>
      </c>
      <c r="AM40" s="139">
        <f>IF('Working Volume Calculator'!$H$9="Square or Rectangular",(4*$A$6^2*AM39^3)-(3*$A$6*($D$6+$E$6)*AM39^2)+(3*$D$6*$E$6*AM39)-(3*$G$6),((PI()*AM39)/12)*($D$6^2+$D$6*($D$6-2*AM39*$A$6)+($D$6-2*AM39*$A$6)^2)-$G$6)</f>
        <v>1420.5418239999999</v>
      </c>
      <c r="AN40" s="139">
        <f>IF('Working Volume Calculator'!$H$9="Square or Rectangular",(4*$A$6^2*AN39^3)-(3*$A$6*($D$6+$E$6)*AN39^2)+(3*$D$6*$E$6*AN39)-(3*$G$6),((PI()*AN39)/12)*($D$6^2+$D$6*($D$6-2*AN39*$A$6)+($D$6-2*AN39*$A$6)^2)-$G$6)</f>
        <v>1427.050158</v>
      </c>
      <c r="AO40" s="139">
        <f>IF('Working Volume Calculator'!$H$9="Square or Rectangular",(4*$A$6^2*AO39^3)-(3*$A$6*($D$6+$E$6)*AO39^2)+(3*$D$6*$E$6*AO39)-(3*$G$6),((PI()*AO39)/12)*($D$6^2+$D$6*($D$6-2*AO39*$A$6)+($D$6-2*AO39*$A$6)^2)-$G$6)</f>
        <v>1433.5459999999994</v>
      </c>
      <c r="AP40" s="139">
        <f>IF('Working Volume Calculator'!$H$9="Square or Rectangular",(4*$A$6^2*AP39^3)-(3*$A$6*($D$6+$E$6)*AP39^2)+(3*$D$6*$E$6*AP39)-(3*$G$6),((PI()*AP39)/12)*($D$6^2+$D$6*($D$6-2*AP39*$A$6)+($D$6-2*AP39*$A$6)^2)-$G$6)</f>
        <v>1440.0293619999998</v>
      </c>
      <c r="AQ40" s="139">
        <f>IF('Working Volume Calculator'!$H$9="Square or Rectangular",(4*$A$6^2*AQ39^3)-(3*$A$6*($D$6+$E$6)*AQ39^2)+(3*$D$6*$E$6*AQ39)-(3*$G$6),((PI()*AQ39)/12)*($D$6^2+$D$6*($D$6-2*AQ39*$A$6)+($D$6-2*AQ39*$A$6)^2)-$G$6)</f>
        <v>1446.5002560000003</v>
      </c>
      <c r="AR40" s="139">
        <f>IF('Working Volume Calculator'!$H$9="Square or Rectangular",(4*$A$6^2*AR39^3)-(3*$A$6*($D$6+$E$6)*AR39^2)+(3*$D$6*$E$6*AR39)-(3*$G$6),((PI()*AR39)/12)*($D$6^2+$D$6*($D$6-2*AR39*$A$6)+($D$6-2*AR39*$A$6)^2)-$G$6)</f>
        <v>1452.9586939999999</v>
      </c>
      <c r="AS40" s="139">
        <f>IF('Working Volume Calculator'!$H$9="Square or Rectangular",(4*$A$6^2*AS39^3)-(3*$A$6*($D$6+$E$6)*AS39^2)+(3*$D$6*$E$6*AS39)-(3*$G$6),((PI()*AS39)/12)*($D$6^2+$D$6*($D$6-2*AS39*$A$6)+($D$6-2*AS39*$A$6)^2)-$G$6)</f>
        <v>1459.4046879999996</v>
      </c>
      <c r="AT40" s="139">
        <f>IF('Working Volume Calculator'!$H$9="Square or Rectangular",(4*$A$6^2*AT39^3)-(3*$A$6*($D$6+$E$6)*AT39^2)+(3*$D$6*$E$6*AT39)-(3*$G$6),((PI()*AT39)/12)*($D$6^2+$D$6*($D$6-2*AT39*$A$6)+($D$6-2*AT39*$A$6)^2)-$G$6)</f>
        <v>1465.8382499999998</v>
      </c>
      <c r="AU40" s="139">
        <f>IF('Working Volume Calculator'!$H$9="Square or Rectangular",(4*$A$6^2*AU39^3)-(3*$A$6*($D$6+$E$6)*AU39^2)+(3*$D$6*$E$6*AU39)-(3*$G$6),((PI()*AU39)/12)*($D$6^2+$D$6*($D$6-2*AU39*$A$6)+($D$6-2*AU39*$A$6)^2)-$G$6)</f>
        <v>1472.2593919999999</v>
      </c>
      <c r="AV40" s="139">
        <f>IF('Working Volume Calculator'!$H$9="Square or Rectangular",(4*$A$6^2*AV39^3)-(3*$A$6*($D$6+$E$6)*AV39^2)+(3*$D$6*$E$6*AV39)-(3*$G$6),((PI()*AV39)/12)*($D$6^2+$D$6*($D$6-2*AV39*$A$6)+($D$6-2*AV39*$A$6)^2)-$G$6)</f>
        <v>1478.6681259999996</v>
      </c>
      <c r="AW40" s="139">
        <f>IF('Working Volume Calculator'!$H$9="Square or Rectangular",(4*$A$6^2*AW39^3)-(3*$A$6*($D$6+$E$6)*AW39^2)+(3*$D$6*$E$6*AW39)-(3*$G$6),((PI()*AW39)/12)*($D$6^2+$D$6*($D$6-2*AW39*$A$6)+($D$6-2*AW39*$A$6)^2)-$G$6)</f>
        <v>1485.0644639999996</v>
      </c>
      <c r="AX40" s="139">
        <f>IF('Working Volume Calculator'!$H$9="Square or Rectangular",(4*$A$6^2*AX39^3)-(3*$A$6*($D$6+$E$6)*AX39^2)+(3*$D$6*$E$6*AX39)-(3*$G$6),((PI()*AX39)/12)*($D$6^2+$D$6*($D$6-2*AX39*$A$6)+($D$6-2*AX39*$A$6)^2)-$G$6)</f>
        <v>1491.4484179999999</v>
      </c>
      <c r="AY40" s="139">
        <f>IF('Working Volume Calculator'!$H$9="Square or Rectangular",(4*$A$6^2*AY39^3)-(3*$A$6*($D$6+$E$6)*AY39^2)+(3*$D$6*$E$6*AY39)-(3*$G$6),((PI()*AY39)/12)*($D$6^2+$D$6*($D$6-2*AY39*$A$6)+($D$6-2*AY39*$A$6)^2)-$G$6)</f>
        <v>1497.8199999999997</v>
      </c>
      <c r="AZ40" s="139">
        <f>IF('Working Volume Calculator'!$H$9="Square or Rectangular",(4*$A$6^2*AZ39^3)-(3*$A$6*($D$6+$E$6)*AZ39^2)+(3*$D$6*$E$6*AZ39)-(3*$G$6),((PI()*AZ39)/12)*($D$6^2+$D$6*($D$6-2*AZ39*$A$6)+($D$6-2*AZ39*$A$6)^2)-$G$6)</f>
        <v>1504.1792219999998</v>
      </c>
      <c r="BA40" s="139">
        <f>IF('Working Volume Calculator'!$H$9="Square or Rectangular",(4*$A$6^2*BA39^3)-(3*$A$6*($D$6+$E$6)*BA39^2)+(3*$D$6*$E$6*BA39)-(3*$G$6),((PI()*BA39)/12)*($D$6^2+$D$6*($D$6-2*BA39*$A$6)+($D$6-2*BA39*$A$6)^2)-$G$6)</f>
        <v>1510.5260960000001</v>
      </c>
      <c r="BB40" s="139">
        <f>IF('Working Volume Calculator'!$H$9="Square or Rectangular",(4*$A$6^2*BB39^3)-(3*$A$6*($D$6+$E$6)*BB39^2)+(3*$D$6*$E$6*BB39)-(3*$G$6),((PI()*BB39)/12)*($D$6^2+$D$6*($D$6-2*BB39*$A$6)+($D$6-2*BB39*$A$6)^2)-$G$6)</f>
        <v>1516.8606339999997</v>
      </c>
      <c r="BC40" s="139">
        <f>IF('Working Volume Calculator'!$H$9="Square or Rectangular",(4*$A$6^2*BC39^3)-(3*$A$6*($D$6+$E$6)*BC39^2)+(3*$D$6*$E$6*BC39)-(3*$G$6),((PI()*BC39)/12)*($D$6^2+$D$6*($D$6-2*BC39*$A$6)+($D$6-2*BC39*$A$6)^2)-$G$6)</f>
        <v>1523.1828479999999</v>
      </c>
      <c r="BD40" s="139">
        <f>IF('Working Volume Calculator'!$H$9="Square or Rectangular",(4*$A$6^2*BD39^3)-(3*$A$6*($D$6+$E$6)*BD39^2)+(3*$D$6*$E$6*BD39)-(3*$G$6),((PI()*BD39)/12)*($D$6^2+$D$6*($D$6-2*BD39*$A$6)+($D$6-2*BD39*$A$6)^2)-$G$6)</f>
        <v>1529.4927499999994</v>
      </c>
      <c r="BE40" s="139">
        <f>IF('Working Volume Calculator'!$H$9="Square or Rectangular",(4*$A$6^2*BE39^3)-(3*$A$6*($D$6+$E$6)*BE39^2)+(3*$D$6*$E$6*BE39)-(3*$G$6),((PI()*BE39)/12)*($D$6^2+$D$6*($D$6-2*BE39*$A$6)+($D$6-2*BE39*$A$6)^2)-$G$6)</f>
        <v>1535.790352</v>
      </c>
      <c r="BF40" s="139">
        <f>IF('Working Volume Calculator'!$H$9="Square or Rectangular",(4*$A$6^2*BF39^3)-(3*$A$6*($D$6+$E$6)*BF39^2)+(3*$D$6*$E$6*BF39)-(3*$G$6),((PI()*BF39)/12)*($D$6^2+$D$6*($D$6-2*BF39*$A$6)+($D$6-2*BF39*$A$6)^2)-$G$6)</f>
        <v>1542.0756659999997</v>
      </c>
      <c r="BG40" s="139">
        <f>IF('Working Volume Calculator'!$H$9="Square or Rectangular",(4*$A$6^2*BG39^3)-(3*$A$6*($D$6+$E$6)*BG39^2)+(3*$D$6*$E$6*BG39)-(3*$G$6),((PI()*BG39)/12)*($D$6^2+$D$6*($D$6-2*BG39*$A$6)+($D$6-2*BG39*$A$6)^2)-$G$6)</f>
        <v>1548.348704</v>
      </c>
      <c r="BH40" s="139">
        <f>IF('Working Volume Calculator'!$H$9="Square or Rectangular",(4*$A$6^2*BH39^3)-(3*$A$6*($D$6+$E$6)*BH39^2)+(3*$D$6*$E$6*BH39)-(3*$G$6),((PI()*BH39)/12)*($D$6^2+$D$6*($D$6-2*BH39*$A$6)+($D$6-2*BH39*$A$6)^2)-$G$6)</f>
        <v>1554.6094779999999</v>
      </c>
      <c r="BI40" s="139">
        <f>IF('Working Volume Calculator'!$H$9="Square or Rectangular",(4*$A$6^2*BI39^3)-(3*$A$6*($D$6+$E$6)*BI39^2)+(3*$D$6*$E$6*BI39)-(3*$G$6),((PI()*BI39)/12)*($D$6^2+$D$6*($D$6-2*BI39*$A$6)+($D$6-2*BI39*$A$6)^2)-$G$6)</f>
        <v>1560.8580000000002</v>
      </c>
      <c r="BJ40" s="139">
        <f>IF('Working Volume Calculator'!$H$9="Square or Rectangular",(4*$A$6^2*BJ39^3)-(3*$A$6*($D$6+$E$6)*BJ39^2)+(3*$D$6*$E$6*BJ39)-(3*$G$6),((PI()*BJ39)/12)*($D$6^2+$D$6*($D$6-2*BJ39*$A$6)+($D$6-2*BJ39*$A$6)^2)-$G$6)</f>
        <v>1567.094282</v>
      </c>
      <c r="BK40" s="139">
        <f>IF('Working Volume Calculator'!$H$9="Square or Rectangular",(4*$A$6^2*BK39^3)-(3*$A$6*($D$6+$E$6)*BK39^2)+(3*$D$6*$E$6*BK39)-(3*$G$6),((PI()*BK39)/12)*($D$6^2+$D$6*($D$6-2*BK39*$A$6)+($D$6-2*BK39*$A$6)^2)-$G$6)</f>
        <v>1573.3183359999998</v>
      </c>
      <c r="BL40" s="139">
        <f>IF('Working Volume Calculator'!$H$9="Square or Rectangular",(4*$A$6^2*BL39^3)-(3*$A$6*($D$6+$E$6)*BL39^2)+(3*$D$6*$E$6*BL39)-(3*$G$6),((PI()*BL39)/12)*($D$6^2+$D$6*($D$6-2*BL39*$A$6)+($D$6-2*BL39*$A$6)^2)-$G$6)</f>
        <v>1579.5301739999995</v>
      </c>
      <c r="BM40" s="139">
        <f>IF('Working Volume Calculator'!$H$9="Square or Rectangular",(4*$A$6^2*BM39^3)-(3*$A$6*($D$6+$E$6)*BM39^2)+(3*$D$6*$E$6*BM39)-(3*$G$6),((PI()*BM39)/12)*($D$6^2+$D$6*($D$6-2*BM39*$A$6)+($D$6-2*BM39*$A$6)^2)-$G$6)</f>
        <v>1585.729808</v>
      </c>
      <c r="BN40" s="139">
        <f>IF('Working Volume Calculator'!$H$9="Square or Rectangular",(4*$A$6^2*BN39^3)-(3*$A$6*($D$6+$E$6)*BN39^2)+(3*$D$6*$E$6*BN39)-(3*$G$6),((PI()*BN39)/12)*($D$6^2+$D$6*($D$6-2*BN39*$A$6)+($D$6-2*BN39*$A$6)^2)-$G$6)</f>
        <v>1591.9172499999995</v>
      </c>
      <c r="BO40" s="139">
        <f>IF('Working Volume Calculator'!$H$9="Square or Rectangular",(4*$A$6^2*BO39^3)-(3*$A$6*($D$6+$E$6)*BO39^2)+(3*$D$6*$E$6*BO39)-(3*$G$6),((PI()*BO39)/12)*($D$6^2+$D$6*($D$6-2*BO39*$A$6)+($D$6-2*BO39*$A$6)^2)-$G$6)</f>
        <v>1598.0925119999997</v>
      </c>
      <c r="BP40" s="139">
        <f>IF('Working Volume Calculator'!$H$9="Square or Rectangular",(4*$A$6^2*BP39^3)-(3*$A$6*($D$6+$E$6)*BP39^2)+(3*$D$6*$E$6*BP39)-(3*$G$6),((PI()*BP39)/12)*($D$6^2+$D$6*($D$6-2*BP39*$A$6)+($D$6-2*BP39*$A$6)^2)-$G$6)</f>
        <v>1604.2556059999997</v>
      </c>
      <c r="BQ40" s="139">
        <f>IF('Working Volume Calculator'!$H$9="Square or Rectangular",(4*$A$6^2*BQ39^3)-(3*$A$6*($D$6+$E$6)*BQ39^2)+(3*$D$6*$E$6*BQ39)-(3*$G$6),((PI()*BQ39)/12)*($D$6^2+$D$6*($D$6-2*BQ39*$A$6)+($D$6-2*BQ39*$A$6)^2)-$G$6)</f>
        <v>1610.4065439999999</v>
      </c>
      <c r="BR40" s="139">
        <f>IF('Working Volume Calculator'!$H$9="Square or Rectangular",(4*$A$6^2*BR39^3)-(3*$A$6*($D$6+$E$6)*BR39^2)+(3*$D$6*$E$6*BR39)-(3*$G$6),((PI()*BR39)/12)*($D$6^2+$D$6*($D$6-2*BR39*$A$6)+($D$6-2*BR39*$A$6)^2)-$G$6)</f>
        <v>1616.5453379999999</v>
      </c>
      <c r="BS40" s="139">
        <f>IF('Working Volume Calculator'!$H$9="Square or Rectangular",(4*$A$6^2*BS39^3)-(3*$A$6*($D$6+$E$6)*BS39^2)+(3*$D$6*$E$6*BS39)-(3*$G$6),((PI()*BS39)/12)*($D$6^2+$D$6*($D$6-2*BS39*$A$6)+($D$6-2*BS39*$A$6)^2)-$G$6)</f>
        <v>1622.672</v>
      </c>
      <c r="BT40" s="139">
        <f>IF('Working Volume Calculator'!$H$9="Square or Rectangular",(4*$A$6^2*BT39^3)-(3*$A$6*($D$6+$E$6)*BT39^2)+(3*$D$6*$E$6*BT39)-(3*$G$6),((PI()*BT39)/12)*($D$6^2+$D$6*($D$6-2*BT39*$A$6)+($D$6-2*BT39*$A$6)^2)-$G$6)</f>
        <v>1628.7865419999998</v>
      </c>
      <c r="BU40" s="139">
        <f>IF('Working Volume Calculator'!$H$9="Square or Rectangular",(4*$A$6^2*BU39^3)-(3*$A$6*($D$6+$E$6)*BU39^2)+(3*$D$6*$E$6*BU39)-(3*$G$6),((PI()*BU39)/12)*($D$6^2+$D$6*($D$6-2*BU39*$A$6)+($D$6-2*BU39*$A$6)^2)-$G$6)</f>
        <v>1634.8889760000002</v>
      </c>
      <c r="BV40" s="139">
        <f>IF('Working Volume Calculator'!$H$9="Square or Rectangular",(4*$A$6^2*BV39^3)-(3*$A$6*($D$6+$E$6)*BV39^2)+(3*$D$6*$E$6*BV39)-(3*$G$6),((PI()*BV39)/12)*($D$6^2+$D$6*($D$6-2*BV39*$A$6)+($D$6-2*BV39*$A$6)^2)-$G$6)</f>
        <v>1640.9793139999997</v>
      </c>
      <c r="BW40" s="139">
        <f>IF('Working Volume Calculator'!$H$9="Square or Rectangular",(4*$A$6^2*BW39^3)-(3*$A$6*($D$6+$E$6)*BW39^2)+(3*$D$6*$E$6*BW39)-(3*$G$6),((PI()*BW39)/12)*($D$6^2+$D$6*($D$6-2*BW39*$A$6)+($D$6-2*BW39*$A$6)^2)-$G$6)</f>
        <v>1647.0575679999997</v>
      </c>
      <c r="BX40" s="139">
        <f>IF('Working Volume Calculator'!$H$9="Square or Rectangular",(4*$A$6^2*BX39^3)-(3*$A$6*($D$6+$E$6)*BX39^2)+(3*$D$6*$E$6*BX39)-(3*$G$6),((PI()*BX39)/12)*($D$6^2+$D$6*($D$6-2*BX39*$A$6)+($D$6-2*BX39*$A$6)^2)-$G$6)</f>
        <v>1653.1237499999997</v>
      </c>
      <c r="BY40" s="139">
        <f>IF('Working Volume Calculator'!$H$9="Square or Rectangular",(4*$A$6^2*BY39^3)-(3*$A$6*($D$6+$E$6)*BY39^2)+(3*$D$6*$E$6*BY39)-(3*$G$6),((PI()*BY39)/12)*($D$6^2+$D$6*($D$6-2*BY39*$A$6)+($D$6-2*BY39*$A$6)^2)-$G$6)</f>
        <v>1659.1778719999993</v>
      </c>
      <c r="BZ40" s="139">
        <f>IF('Working Volume Calculator'!$H$9="Square or Rectangular",(4*$A$6^2*BZ39^3)-(3*$A$6*($D$6+$E$6)*BZ39^2)+(3*$D$6*$E$6*BZ39)-(3*$G$6),((PI()*BZ39)/12)*($D$6^2+$D$6*($D$6-2*BZ39*$A$6)+($D$6-2*BZ39*$A$6)^2)-$G$6)</f>
        <v>1665.2199460000002</v>
      </c>
      <c r="CA40" s="139">
        <f>IF('Working Volume Calculator'!$H$9="Square or Rectangular",(4*$A$6^2*CA39^3)-(3*$A$6*($D$6+$E$6)*CA39^2)+(3*$D$6*$E$6*CA39)-(3*$G$6),((PI()*CA39)/12)*($D$6^2+$D$6*($D$6-2*CA39*$A$6)+($D$6-2*CA39*$A$6)^2)-$G$6)</f>
        <v>1671.249984</v>
      </c>
      <c r="CB40" s="139">
        <f>IF('Working Volume Calculator'!$H$9="Square or Rectangular",(4*$A$6^2*CB39^3)-(3*$A$6*($D$6+$E$6)*CB39^2)+(3*$D$6*$E$6*CB39)-(3*$G$6),((PI()*CB39)/12)*($D$6^2+$D$6*($D$6-2*CB39*$A$6)+($D$6-2*CB39*$A$6)^2)-$G$6)</f>
        <v>1677.2679979999998</v>
      </c>
      <c r="CC40" s="139">
        <f>IF('Working Volume Calculator'!$H$9="Square or Rectangular",(4*$A$6^2*CC39^3)-(3*$A$6*($D$6+$E$6)*CC39^2)+(3*$D$6*$E$6*CC39)-(3*$G$6),((PI()*CC39)/12)*($D$6^2+$D$6*($D$6-2*CC39*$A$6)+($D$6-2*CC39*$A$6)^2)-$G$6)</f>
        <v>1683.2739999999999</v>
      </c>
      <c r="CD40" s="139">
        <f>IF('Working Volume Calculator'!$H$9="Square or Rectangular",(4*$A$6^2*CD39^3)-(3*$A$6*($D$6+$E$6)*CD39^2)+(3*$D$6*$E$6*CD39)-(3*$G$6),((PI()*CD39)/12)*($D$6^2+$D$6*($D$6-2*CD39*$A$6)+($D$6-2*CD39*$A$6)^2)-$G$6)</f>
        <v>1689.2680019999998</v>
      </c>
      <c r="CE40" s="139">
        <f>IF('Working Volume Calculator'!$H$9="Square or Rectangular",(4*$A$6^2*CE39^3)-(3*$A$6*($D$6+$E$6)*CE39^2)+(3*$D$6*$E$6*CE39)-(3*$G$6),((PI()*CE39)/12)*($D$6^2+$D$6*($D$6-2*CE39*$A$6)+($D$6-2*CE39*$A$6)^2)-$G$6)</f>
        <v>1695.2500159999995</v>
      </c>
      <c r="CF40" s="139">
        <f>IF('Working Volume Calculator'!$H$9="Square or Rectangular",(4*$A$6^2*CF39^3)-(3*$A$6*($D$6+$E$6)*CF39^2)+(3*$D$6*$E$6*CF39)-(3*$G$6),((PI()*CF39)/12)*($D$6^2+$D$6*($D$6-2*CF39*$A$6)+($D$6-2*CF39*$A$6)^2)-$G$6)</f>
        <v>1701.2200539999994</v>
      </c>
      <c r="CG40" s="139">
        <f>IF('Working Volume Calculator'!$H$9="Square or Rectangular",(4*$A$6^2*CG39^3)-(3*$A$6*($D$6+$E$6)*CG39^2)+(3*$D$6*$E$6*CG39)-(3*$G$6),((PI()*CG39)/12)*($D$6^2+$D$6*($D$6-2*CG39*$A$6)+($D$6-2*CG39*$A$6)^2)-$G$6)</f>
        <v>1707.1781279999996</v>
      </c>
      <c r="CH40" s="139">
        <f>IF('Working Volume Calculator'!$H$9="Square or Rectangular",(4*$A$6^2*CH39^3)-(3*$A$6*($D$6+$E$6)*CH39^2)+(3*$D$6*$E$6*CH39)-(3*$G$6),((PI()*CH39)/12)*($D$6^2+$D$6*($D$6-2*CH39*$A$6)+($D$6-2*CH39*$A$6)^2)-$G$6)</f>
        <v>1713.1242499999998</v>
      </c>
      <c r="CI40" s="139">
        <f>IF('Working Volume Calculator'!$H$9="Square or Rectangular",(4*$A$6^2*CI39^3)-(3*$A$6*($D$6+$E$6)*CI39^2)+(3*$D$6*$E$6*CI39)-(3*$G$6),((PI()*CI39)/12)*($D$6^2+$D$6*($D$6-2*CI39*$A$6)+($D$6-2*CI39*$A$6)^2)-$G$6)</f>
        <v>1719.0584319999998</v>
      </c>
      <c r="CJ40" s="139">
        <f>IF('Working Volume Calculator'!$H$9="Square or Rectangular",(4*$A$6^2*CJ39^3)-(3*$A$6*($D$6+$E$6)*CJ39^2)+(3*$D$6*$E$6*CJ39)-(3*$G$6),((PI()*CJ39)/12)*($D$6^2+$D$6*($D$6-2*CJ39*$A$6)+($D$6-2*CJ39*$A$6)^2)-$G$6)</f>
        <v>1724.9806859999999</v>
      </c>
      <c r="CK40" s="139">
        <f>IF('Working Volume Calculator'!$H$9="Square or Rectangular",(4*$A$6^2*CK39^3)-(3*$A$6*($D$6+$E$6)*CK39^2)+(3*$D$6*$E$6*CK39)-(3*$G$6),((PI()*CK39)/12)*($D$6^2+$D$6*($D$6-2*CK39*$A$6)+($D$6-2*CK39*$A$6)^2)-$G$6)</f>
        <v>1730.8910240000118</v>
      </c>
      <c r="CL40" s="139">
        <f>IF('Working Volume Calculator'!$H$9="Square or Rectangular",(4*$A$6^2*CL39^3)-(3*$A$6*($D$6+$E$6)*CL39^2)+(3*$D$6*$E$6*CL39)-(3*$G$6),((PI()*CL39)/12)*($D$6^2+$D$6*($D$6-2*CL39*$A$6)+($D$6-2*CL39*$A$6)^2)-$G$6)</f>
        <v>1736.7894579999997</v>
      </c>
      <c r="CM40" s="139">
        <f>IF('Working Volume Calculator'!$H$9="Square or Rectangular",(4*$A$6^2*CM39^3)-(3*$A$6*($D$6+$E$6)*CM39^2)+(3*$D$6*$E$6*CM39)-(3*$G$6),((PI()*CM39)/12)*($D$6^2+$D$6*($D$6-2*CM39*$A$6)+($D$6-2*CM39*$A$6)^2)-$G$6)</f>
        <v>1742.6760000000118</v>
      </c>
      <c r="CN40" s="139">
        <f>IF('Working Volume Calculator'!$H$9="Square or Rectangular",(4*$A$6^2*CN39^3)-(3*$A$6*($D$6+$E$6)*CN39^2)+(3*$D$6*$E$6*CN39)-(3*$G$6),((PI()*CN39)/12)*($D$6^2+$D$6*($D$6-2*CN39*$A$6)+($D$6-2*CN39*$A$6)^2)-$G$6)</f>
        <v>1748.5506619999996</v>
      </c>
      <c r="CO40" s="139">
        <f>IF('Working Volume Calculator'!$H$9="Square or Rectangular",(4*$A$6^2*CO39^3)-(3*$A$6*($D$6+$E$6)*CO39^2)+(3*$D$6*$E$6*CO39)-(3*$G$6),((PI()*CO39)/12)*($D$6^2+$D$6*($D$6-2*CO39*$A$6)+($D$6-2*CO39*$A$6)^2)-$G$6)</f>
        <v>1754.4134560000116</v>
      </c>
      <c r="CP40" s="139">
        <f>IF('Working Volume Calculator'!$H$9="Square or Rectangular",(4*$A$6^2*CP39^3)-(3*$A$6*($D$6+$E$6)*CP39^2)+(3*$D$6*$E$6*CP39)-(3*$G$6),((PI()*CP39)/12)*($D$6^2+$D$6*($D$6-2*CP39*$A$6)+($D$6-2*CP39*$A$6)^2)-$G$6)</f>
        <v>1760.2643939999998</v>
      </c>
      <c r="CQ40" s="139">
        <f>IF('Working Volume Calculator'!$H$9="Square or Rectangular",(4*$A$6^2*CQ39^3)-(3*$A$6*($D$6+$E$6)*CQ39^2)+(3*$D$6*$E$6*CQ39)-(3*$G$6),((PI()*CQ39)/12)*($D$6^2+$D$6*($D$6-2*CQ39*$A$6)+($D$6-2*CQ39*$A$6)^2)-$G$6)</f>
        <v>1766.1034880000116</v>
      </c>
      <c r="CR40" s="139">
        <f>IF('Working Volume Calculator'!$H$9="Square or Rectangular",(4*$A$6^2*CR39^3)-(3*$A$6*($D$6+$E$6)*CR39^2)+(3*$D$6*$E$6*CR39)-(3*$G$6),((PI()*CR39)/12)*($D$6^2+$D$6*($D$6-2*CR39*$A$6)+($D$6-2*CR39*$A$6)^2)-$G$6)</f>
        <v>1771.93075</v>
      </c>
      <c r="CS40" s="139">
        <f>IF('Working Volume Calculator'!$H$9="Square or Rectangular",(4*$A$6^2*CS39^3)-(3*$A$6*($D$6+$E$6)*CS39^2)+(3*$D$6*$E$6*CS39)-(3*$G$6),((PI()*CS39)/12)*($D$6^2+$D$6*($D$6-2*CS39*$A$6)+($D$6-2*CS39*$A$6)^2)-$G$6)</f>
        <v>1777.7461920000114</v>
      </c>
      <c r="CT40" s="139">
        <f>IF('Working Volume Calculator'!$H$9="Square or Rectangular",(4*$A$6^2*CT39^3)-(3*$A$6*($D$6+$E$6)*CT39^2)+(3*$D$6*$E$6*CT39)-(3*$G$6),((PI()*CT39)/12)*($D$6^2+$D$6*($D$6-2*CT39*$A$6)+($D$6-2*CT39*$A$6)^2)-$G$6)</f>
        <v>1783.5498260000118</v>
      </c>
      <c r="CU40" s="139">
        <f>IF('Working Volume Calculator'!$H$9="Square or Rectangular",(4*$A$6^2*CU39^3)-(3*$A$6*($D$6+$E$6)*CU39^2)+(3*$D$6*$E$6*CU39)-(3*$G$6),((PI()*CU39)/12)*($D$6^2+$D$6*($D$6-2*CU39*$A$6)+($D$6-2*CU39*$A$6)^2)-$G$6)</f>
        <v>1789.3416640000114</v>
      </c>
      <c r="CV40" s="139">
        <f>IF('Working Volume Calculator'!$H$9="Square or Rectangular",(4*$A$6^2*CV39^3)-(3*$A$6*($D$6+$E$6)*CV39^2)+(3*$D$6*$E$6*CV39)-(3*$G$6),((PI()*CV39)/12)*($D$6^2+$D$6*($D$6-2*CV39*$A$6)+($D$6-2*CV39*$A$6)^2)-$G$6)</f>
        <v>1795.1217180000112</v>
      </c>
      <c r="CW40" s="139">
        <f>IF('Working Volume Calculator'!$H$9="Square or Rectangular",(4*$A$6^2*CW39^3)-(3*$A$6*($D$6+$E$6)*CW39^2)+(3*$D$6*$E$6*CW39)-(3*$G$6),((PI()*CW39)/12)*($D$6^2+$D$6*($D$6-2*CW39*$A$6)+($D$6-2*CW39*$A$6)^2)-$G$6)</f>
        <v>1800.8900000000112</v>
      </c>
      <c r="CX40" s="139">
        <f>IF('Working Volume Calculator'!$H$9="Square or Rectangular",(4*$A$6^2*CX39^3)-(3*$A$6*($D$6+$E$6)*CX39^2)+(3*$D$6*$E$6*CX39)-(3*$G$6),((PI()*CX39)/12)*($D$6^2+$D$6*($D$6-2*CX39*$A$6)+($D$6-2*CX39*$A$6)^2)-$G$6)</f>
        <v>1806.6465220000114</v>
      </c>
      <c r="CY40" s="139">
        <f>IF('Working Volume Calculator'!$H$9="Square or Rectangular",(4*$A$6^2*CY39^3)-(3*$A$6*($D$6+$E$6)*CY39^2)+(3*$D$6*$E$6*CY39)-(3*$G$6),((PI()*CY39)/12)*($D$6^2+$D$6*($D$6-2*CY39*$A$6)+($D$6-2*CY39*$A$6)^2)-$G$6)</f>
        <v>1812.3912960000112</v>
      </c>
      <c r="CZ40" s="139">
        <f>IF('Working Volume Calculator'!$H$9="Square or Rectangular",(4*$A$6^2*CZ39^3)-(3*$A$6*($D$6+$E$6)*CZ39^2)+(3*$D$6*$E$6*CZ39)-(3*$G$6),((PI()*CZ39)/12)*($D$6^2+$D$6*($D$6-2*CZ39*$A$6)+($D$6-2*CZ39*$A$6)^2)-$G$6)</f>
        <v>1818.124334000011</v>
      </c>
      <c r="DA40" s="139">
        <f>IF('Working Volume Calculator'!$H$9="Square or Rectangular",(4*$A$6^2*DA39^3)-(3*$A$6*($D$6+$E$6)*DA39^2)+(3*$D$6*$E$6*DA39)-(3*$G$6),((PI()*DA39)/12)*($D$6^2+$D$6*($D$6-2*DA39*$A$6)+($D$6-2*DA39*$A$6)^2)-$G$6)</f>
        <v>1823.8456480000114</v>
      </c>
      <c r="DB40" s="139">
        <f>IF('Working Volume Calculator'!$H$9="Square or Rectangular",(4*$A$6^2*DB39^3)-(3*$A$6*($D$6+$E$6)*DB39^2)+(3*$D$6*$E$6*DB39)-(3*$G$6),((PI()*DB39)/12)*($D$6^2+$D$6*($D$6-2*DB39*$A$6)+($D$6-2*DB39*$A$6)^2)-$G$6)</f>
        <v>1829.5552500000108</v>
      </c>
      <c r="DC40" s="139">
        <f>IF('Working Volume Calculator'!$H$9="Square or Rectangular",(4*$A$6^2*DC39^3)-(3*$A$6*($D$6+$E$6)*DC39^2)+(3*$D$6*$E$6*DC39)-(3*$G$6),((PI()*DC39)/12)*($D$6^2+$D$6*($D$6-2*DC39*$A$6)+($D$6-2*DC39*$A$6)^2)-$G$6)</f>
        <v>1835.2531520000111</v>
      </c>
      <c r="DD40" s="139">
        <f>IF('Working Volume Calculator'!$H$9="Square or Rectangular",(4*$A$6^2*DD39^3)-(3*$A$6*($D$6+$E$6)*DD39^2)+(3*$D$6*$E$6*DD39)-(3*$G$6),((PI()*DD39)/12)*($D$6^2+$D$6*($D$6-2*DD39*$A$6)+($D$6-2*DD39*$A$6)^2)-$G$6)</f>
        <v>1840.9393660000114</v>
      </c>
      <c r="DE40" s="139">
        <f>IF('Working Volume Calculator'!$H$9="Square or Rectangular",(4*$A$6^2*DE39^3)-(3*$A$6*($D$6+$E$6)*DE39^2)+(3*$D$6*$E$6*DE39)-(3*$G$6),((PI()*DE39)/12)*($D$6^2+$D$6*($D$6-2*DE39*$A$6)+($D$6-2*DE39*$A$6)^2)-$G$6)</f>
        <v>1846.6139040000112</v>
      </c>
      <c r="DF40" s="139">
        <f>IF('Working Volume Calculator'!$H$9="Square or Rectangular",(4*$A$6^2*DF39^3)-(3*$A$6*($D$6+$E$6)*DF39^2)+(3*$D$6*$E$6*DF39)-(3*$G$6),((PI()*DF39)/12)*($D$6^2+$D$6*($D$6-2*DF39*$A$6)+($D$6-2*DF39*$A$6)^2)-$G$6)</f>
        <v>1852.2767780000108</v>
      </c>
      <c r="DG40" s="139">
        <f>IF('Working Volume Calculator'!$H$9="Square or Rectangular",(4*$A$6^2*DG39^3)-(3*$A$6*($D$6+$E$6)*DG39^2)+(3*$D$6*$E$6*DG39)-(3*$G$6),((PI()*DG39)/12)*($D$6^2+$D$6*($D$6-2*DG39*$A$6)+($D$6-2*DG39*$A$6)^2)-$G$6)</f>
        <v>1857.9280000000113</v>
      </c>
      <c r="DH40" s="139">
        <f>IF('Working Volume Calculator'!$H$9="Square or Rectangular",(4*$A$6^2*DH39^3)-(3*$A$6*($D$6+$E$6)*DH39^2)+(3*$D$6*$E$6*DH39)-(3*$G$6),((PI()*DH39)/12)*($D$6^2+$D$6*($D$6-2*DH39*$A$6)+($D$6-2*DH39*$A$6)^2)-$G$6)</f>
        <v>1863.5675820000106</v>
      </c>
      <c r="DI40" s="139">
        <f>IF('Working Volume Calculator'!$H$9="Square or Rectangular",(4*$A$6^2*DI39^3)-(3*$A$6*($D$6+$E$6)*DI39^2)+(3*$D$6*$E$6*DI39)-(3*$G$6),((PI()*DI39)/12)*($D$6^2+$D$6*($D$6-2*DI39*$A$6)+($D$6-2*DI39*$A$6)^2)-$G$6)</f>
        <v>1869.1955360000111</v>
      </c>
      <c r="DJ40" s="139">
        <f>IF('Working Volume Calculator'!$H$9="Square or Rectangular",(4*$A$6^2*DJ39^3)-(3*$A$6*($D$6+$E$6)*DJ39^2)+(3*$D$6*$E$6*DJ39)-(3*$G$6),((PI()*DJ39)/12)*($D$6^2+$D$6*($D$6-2*DJ39*$A$6)+($D$6-2*DJ39*$A$6)^2)-$G$6)</f>
        <v>1874.8118740000109</v>
      </c>
      <c r="DK40" s="139">
        <f>IF('Working Volume Calculator'!$H$9="Square or Rectangular",(4*$A$6^2*DK39^3)-(3*$A$6*($D$6+$E$6)*DK39^2)+(3*$D$6*$E$6*DK39)-(3*$G$6),((PI()*DK39)/12)*($D$6^2+$D$6*($D$6-2*DK39*$A$6)+($D$6-2*DK39*$A$6)^2)-$G$6)</f>
        <v>1880.4166080000114</v>
      </c>
      <c r="DL40" s="139">
        <f>IF('Working Volume Calculator'!$H$9="Square or Rectangular",(4*$A$6^2*DL39^3)-(3*$A$6*($D$6+$E$6)*DL39^2)+(3*$D$6*$E$6*DL39)-(3*$G$6),((PI()*DL39)/12)*($D$6^2+$D$6*($D$6-2*DL39*$A$6)+($D$6-2*DL39*$A$6)^2)-$G$6)</f>
        <v>1886.0097500000111</v>
      </c>
      <c r="DM40" s="139">
        <f>IF('Working Volume Calculator'!$H$9="Square or Rectangular",(4*$A$6^2*DM39^3)-(3*$A$6*($D$6+$E$6)*DM39^2)+(3*$D$6*$E$6*DM39)-(3*$G$6),((PI()*DM39)/12)*($D$6^2+$D$6*($D$6-2*DM39*$A$6)+($D$6-2*DM39*$A$6)^2)-$G$6)</f>
        <v>1891.5913120000109</v>
      </c>
      <c r="DN40" s="139">
        <f>IF('Working Volume Calculator'!$H$9="Square or Rectangular",(4*$A$6^2*DN39^3)-(3*$A$6*($D$6+$E$6)*DN39^2)+(3*$D$6*$E$6*DN39)-(3*$G$6),((PI()*DN39)/12)*($D$6^2+$D$6*($D$6-2*DN39*$A$6)+($D$6-2*DN39*$A$6)^2)-$G$6)</f>
        <v>1897.1613060000109</v>
      </c>
      <c r="DO40" s="139">
        <f>IF('Working Volume Calculator'!$H$9="Square or Rectangular",(4*$A$6^2*DO39^3)-(3*$A$6*($D$6+$E$6)*DO39^2)+(3*$D$6*$E$6*DO39)-(3*$G$6),((PI()*DO39)/12)*($D$6^2+$D$6*($D$6-2*DO39*$A$6)+($D$6-2*DO39*$A$6)^2)-$G$6)</f>
        <v>1902.7197440000109</v>
      </c>
      <c r="DP40" s="139">
        <f>IF('Working Volume Calculator'!$H$9="Square or Rectangular",(4*$A$6^2*DP39^3)-(3*$A$6*($D$6+$E$6)*DP39^2)+(3*$D$6*$E$6*DP39)-(3*$G$6),((PI()*DP39)/12)*($D$6^2+$D$6*($D$6-2*DP39*$A$6)+($D$6-2*DP39*$A$6)^2)-$G$6)</f>
        <v>1908.266638000011</v>
      </c>
      <c r="DQ40" s="139">
        <f>IF('Working Volume Calculator'!$H$9="Square or Rectangular",(4*$A$6^2*DQ39^3)-(3*$A$6*($D$6+$E$6)*DQ39^2)+(3*$D$6*$E$6*DQ39)-(3*$G$6),((PI()*DQ39)/12)*($D$6^2+$D$6*($D$6-2*DQ39*$A$6)+($D$6-2*DQ39*$A$6)^2)-$G$6)</f>
        <v>1913.8020000000106</v>
      </c>
      <c r="DR40" s="139">
        <f>IF('Working Volume Calculator'!$H$9="Square or Rectangular",(4*$A$6^2*DR39^3)-(3*$A$6*($D$6+$E$6)*DR39^2)+(3*$D$6*$E$6*DR39)-(3*$G$6),((PI()*DR39)/12)*($D$6^2+$D$6*($D$6-2*DR39*$A$6)+($D$6-2*DR39*$A$6)^2)-$G$6)</f>
        <v>1919.3258420000107</v>
      </c>
      <c r="DS40" s="139">
        <f>IF('Working Volume Calculator'!$H$9="Square or Rectangular",(4*$A$6^2*DS39^3)-(3*$A$6*($D$6+$E$6)*DS39^2)+(3*$D$6*$E$6*DS39)-(3*$G$6),((PI()*DS39)/12)*($D$6^2+$D$6*($D$6-2*DS39*$A$6)+($D$6-2*DS39*$A$6)^2)-$G$6)</f>
        <v>1924.8381760000107</v>
      </c>
      <c r="DT40" s="139">
        <f>IF('Working Volume Calculator'!$H$9="Square or Rectangular",(4*$A$6^2*DT39^3)-(3*$A$6*($D$6+$E$6)*DT39^2)+(3*$D$6*$E$6*DT39)-(3*$G$6),((PI()*DT39)/12)*($D$6^2+$D$6*($D$6-2*DT39*$A$6)+($D$6-2*DT39*$A$6)^2)-$G$6)</f>
        <v>1930.339014000011</v>
      </c>
      <c r="DU40" s="139">
        <f>IF('Working Volume Calculator'!$H$9="Square or Rectangular",(4*$A$6^2*DU39^3)-(3*$A$6*($D$6+$E$6)*DU39^2)+(3*$D$6*$E$6*DU39)-(3*$G$6),((PI()*DU39)/12)*($D$6^2+$D$6*($D$6-2*DU39*$A$6)+($D$6-2*DU39*$A$6)^2)-$G$6)</f>
        <v>1935.8283680000109</v>
      </c>
      <c r="DV40" s="139">
        <f>IF('Working Volume Calculator'!$H$9="Square or Rectangular",(4*$A$6^2*DV39^3)-(3*$A$6*($D$6+$E$6)*DV39^2)+(3*$D$6*$E$6*DV39)-(3*$G$6),((PI()*DV39)/12)*($D$6^2+$D$6*($D$6-2*DV39*$A$6)+($D$6-2*DV39*$A$6)^2)-$G$6)</f>
        <v>1941.306250000011</v>
      </c>
      <c r="DW40" s="139">
        <f>IF('Working Volume Calculator'!$H$9="Square or Rectangular",(4*$A$6^2*DW39^3)-(3*$A$6*($D$6+$E$6)*DW39^2)+(3*$D$6*$E$6*DW39)-(3*$G$6),((PI()*DW39)/12)*($D$6^2+$D$6*($D$6-2*DW39*$A$6)+($D$6-2*DW39*$A$6)^2)-$G$6)</f>
        <v>1946.772672000011</v>
      </c>
      <c r="DX40" s="139">
        <f>IF('Working Volume Calculator'!$H$9="Square or Rectangular",(4*$A$6^2*DX39^3)-(3*$A$6*($D$6+$E$6)*DX39^2)+(3*$D$6*$E$6*DX39)-(3*$G$6),((PI()*DX39)/12)*($D$6^2+$D$6*($D$6-2*DX39*$A$6)+($D$6-2*DX39*$A$6)^2)-$G$6)</f>
        <v>1952.2276460000107</v>
      </c>
      <c r="DY40" s="139">
        <f>IF('Working Volume Calculator'!$H$9="Square or Rectangular",(4*$A$6^2*DY39^3)-(3*$A$6*($D$6+$E$6)*DY39^2)+(3*$D$6*$E$6*DY39)-(3*$G$6),((PI()*DY39)/12)*($D$6^2+$D$6*($D$6-2*DY39*$A$6)+($D$6-2*DY39*$A$6)^2)-$G$6)</f>
        <v>1957.6711840000107</v>
      </c>
      <c r="DZ40" s="139">
        <f>IF('Working Volume Calculator'!$H$9="Square or Rectangular",(4*$A$6^2*DZ39^3)-(3*$A$6*($D$6+$E$6)*DZ39^2)+(3*$D$6*$E$6*DZ39)-(3*$G$6),((PI()*DZ39)/12)*($D$6^2+$D$6*($D$6-2*DZ39*$A$6)+($D$6-2*DZ39*$A$6)^2)-$G$6)</f>
        <v>1963.1032980000105</v>
      </c>
      <c r="EA40" s="139">
        <f>IF('Working Volume Calculator'!$H$9="Square or Rectangular",(4*$A$6^2*EA39^3)-(3*$A$6*($D$6+$E$6)*EA39^2)+(3*$D$6*$E$6*EA39)-(3*$G$6),((PI()*EA39)/12)*($D$6^2+$D$6*($D$6-2*EA39*$A$6)+($D$6-2*EA39*$A$6)^2)-$G$6)</f>
        <v>1968.5240000000103</v>
      </c>
      <c r="EB40" s="139">
        <f>IF('Working Volume Calculator'!$H$9="Square or Rectangular",(4*$A$6^2*EB39^3)-(3*$A$6*($D$6+$E$6)*EB39^2)+(3*$D$6*$E$6*EB39)-(3*$G$6),((PI()*EB39)/12)*($D$6^2+$D$6*($D$6-2*EB39*$A$6)+($D$6-2*EB39*$A$6)^2)-$G$6)</f>
        <v>1973.9333020000104</v>
      </c>
      <c r="EC40" s="139">
        <f>IF('Working Volume Calculator'!$H$9="Square or Rectangular",(4*$A$6^2*EC39^3)-(3*$A$6*($D$6+$E$6)*EC39^2)+(3*$D$6*$E$6*EC39)-(3*$G$6),((PI()*EC39)/12)*($D$6^2+$D$6*($D$6-2*EC39*$A$6)+($D$6-2*EC39*$A$6)^2)-$G$6)</f>
        <v>1979.3312160000105</v>
      </c>
      <c r="ED40" s="139">
        <f>IF('Working Volume Calculator'!$H$9="Square or Rectangular",(4*$A$6^2*ED39^3)-(3*$A$6*($D$6+$E$6)*ED39^2)+(3*$D$6*$E$6*ED39)-(3*$G$6),((PI()*ED39)/12)*($D$6^2+$D$6*($D$6-2*ED39*$A$6)+($D$6-2*ED39*$A$6)^2)-$G$6)</f>
        <v>1984.7177540000107</v>
      </c>
      <c r="EE40" s="139">
        <f>IF('Working Volume Calculator'!$H$9="Square or Rectangular",(4*$A$6^2*EE39^3)-(3*$A$6*($D$6+$E$6)*EE39^2)+(3*$D$6*$E$6*EE39)-(3*$G$6),((PI()*EE39)/12)*($D$6^2+$D$6*($D$6-2*EE39*$A$6)+($D$6-2*EE39*$A$6)^2)-$G$6)</f>
        <v>1990.0929280000105</v>
      </c>
      <c r="EF40" s="139">
        <f>IF('Working Volume Calculator'!$H$9="Square or Rectangular",(4*$A$6^2*EF39^3)-(3*$A$6*($D$6+$E$6)*EF39^2)+(3*$D$6*$E$6*EF39)-(3*$G$6),((PI()*EF39)/12)*($D$6^2+$D$6*($D$6-2*EF39*$A$6)+($D$6-2*EF39*$A$6)^2)-$G$6)</f>
        <v>1995.4567500000103</v>
      </c>
      <c r="EG40" s="139">
        <f>IF('Working Volume Calculator'!$H$9="Square or Rectangular",(4*$A$6^2*EG39^3)-(3*$A$6*($D$6+$E$6)*EG39^2)+(3*$D$6*$E$6*EG39)-(3*$G$6),((PI()*EG39)/12)*($D$6^2+$D$6*($D$6-2*EG39*$A$6)+($D$6-2*EG39*$A$6)^2)-$G$6)</f>
        <v>2000.8092320000101</v>
      </c>
      <c r="EH40" s="139">
        <f>IF('Working Volume Calculator'!$H$9="Square or Rectangular",(4*$A$6^2*EH39^3)-(3*$A$6*($D$6+$E$6)*EH39^2)+(3*$D$6*$E$6*EH39)-(3*$G$6),((PI()*EH39)/12)*($D$6^2+$D$6*($D$6-2*EH39*$A$6)+($D$6-2*EH39*$A$6)^2)-$G$6)</f>
        <v>2006.1503860000103</v>
      </c>
      <c r="EI40" s="139">
        <f>IF('Working Volume Calculator'!$H$9="Square or Rectangular",(4*$A$6^2*EI39^3)-(3*$A$6*($D$6+$E$6)*EI39^2)+(3*$D$6*$E$6*EI39)-(3*$G$6),((PI()*EI39)/12)*($D$6^2+$D$6*($D$6-2*EI39*$A$6)+($D$6-2*EI39*$A$6)^2)-$G$6)</f>
        <v>2011.4802240000108</v>
      </c>
      <c r="EJ40" s="139">
        <f>IF('Working Volume Calculator'!$H$9="Square or Rectangular",(4*$A$6^2*EJ39^3)-(3*$A$6*($D$6+$E$6)*EJ39^2)+(3*$D$6*$E$6*EJ39)-(3*$G$6),((PI()*EJ39)/12)*($D$6^2+$D$6*($D$6-2*EJ39*$A$6)+($D$6-2*EJ39*$A$6)^2)-$G$6)</f>
        <v>2016.7987580000108</v>
      </c>
      <c r="EK40" s="139">
        <f>IF('Working Volume Calculator'!$H$9="Square or Rectangular",(4*$A$6^2*EK39^3)-(3*$A$6*($D$6+$E$6)*EK39^2)+(3*$D$6*$E$6*EK39)-(3*$G$6),((PI()*EK39)/12)*($D$6^2+$D$6*($D$6-2*EK39*$A$6)+($D$6-2*EK39*$A$6)^2)-$G$6)</f>
        <v>2022.1060000000098</v>
      </c>
      <c r="EL40" s="139">
        <f>IF('Working Volume Calculator'!$H$9="Square or Rectangular",(4*$A$6^2*EL39^3)-(3*$A$6*($D$6+$E$6)*EL39^2)+(3*$D$6*$E$6*EL39)-(3*$G$6),((PI()*EL39)/12)*($D$6^2+$D$6*($D$6-2*EL39*$A$6)+($D$6-2*EL39*$A$6)^2)-$G$6)</f>
        <v>2027.4019620000099</v>
      </c>
      <c r="EM40" s="139">
        <f>IF('Working Volume Calculator'!$H$9="Square or Rectangular",(4*$A$6^2*EM39^3)-(3*$A$6*($D$6+$E$6)*EM39^2)+(3*$D$6*$E$6*EM39)-(3*$G$6),((PI()*EM39)/12)*($D$6^2+$D$6*($D$6-2*EM39*$A$6)+($D$6-2*EM39*$A$6)^2)-$G$6)</f>
        <v>2032.6866560000103</v>
      </c>
      <c r="EN40" s="139">
        <f>IF('Working Volume Calculator'!$H$9="Square or Rectangular",(4*$A$6^2*EN39^3)-(3*$A$6*($D$6+$E$6)*EN39^2)+(3*$D$6*$E$6*EN39)-(3*$G$6),((PI()*EN39)/12)*($D$6^2+$D$6*($D$6-2*EN39*$A$6)+($D$6-2*EN39*$A$6)^2)-$G$6)</f>
        <v>2037.9600940000105</v>
      </c>
      <c r="EO40" s="139">
        <f>IF('Working Volume Calculator'!$H$9="Square or Rectangular",(4*$A$6^2*EO39^3)-(3*$A$6*($D$6+$E$6)*EO39^2)+(3*$D$6*$E$6*EO39)-(3*$G$6),((PI()*EO39)/12)*($D$6^2+$D$6*($D$6-2*EO39*$A$6)+($D$6-2*EO39*$A$6)^2)-$G$6)</f>
        <v>2043.2222880000099</v>
      </c>
      <c r="EP40" s="139">
        <f>IF('Working Volume Calculator'!$H$9="Square or Rectangular",(4*$A$6^2*EP39^3)-(3*$A$6*($D$6+$E$6)*EP39^2)+(3*$D$6*$E$6*EP39)-(3*$G$6),((PI()*EP39)/12)*($D$6^2+$D$6*($D$6-2*EP39*$A$6)+($D$6-2*EP39*$A$6)^2)-$G$6)</f>
        <v>2048.4732500000109</v>
      </c>
      <c r="EQ40" s="139">
        <f>IF('Working Volume Calculator'!$H$9="Square or Rectangular",(4*$A$6^2*EQ39^3)-(3*$A$6*($D$6+$E$6)*EQ39^2)+(3*$D$6*$E$6*EQ39)-(3*$G$6),((PI()*EQ39)/12)*($D$6^2+$D$6*($D$6-2*EQ39*$A$6)+($D$6-2*EQ39*$A$6)^2)-$G$6)</f>
        <v>2053.7129920000102</v>
      </c>
      <c r="ER40" s="139">
        <f>IF('Working Volume Calculator'!$H$9="Square or Rectangular",(4*$A$6^2*ER39^3)-(3*$A$6*($D$6+$E$6)*ER39^2)+(3*$D$6*$E$6*ER39)-(3*$G$6),((PI()*ER39)/12)*($D$6^2+$D$6*($D$6-2*ER39*$A$6)+($D$6-2*ER39*$A$6)^2)-$G$6)</f>
        <v>2058.9415260000101</v>
      </c>
      <c r="ES40" s="139">
        <f>IF('Working Volume Calculator'!$H$9="Square or Rectangular",(4*$A$6^2*ES39^3)-(3*$A$6*($D$6+$E$6)*ES39^2)+(3*$D$6*$E$6*ES39)-(3*$G$6),((PI()*ES39)/12)*($D$6^2+$D$6*($D$6-2*ES39*$A$6)+($D$6-2*ES39*$A$6)^2)-$G$6)</f>
        <v>2064.1588640000105</v>
      </c>
      <c r="ET40" s="139">
        <f>IF('Working Volume Calculator'!$H$9="Square or Rectangular",(4*$A$6^2*ET39^3)-(3*$A$6*($D$6+$E$6)*ET39^2)+(3*$D$6*$E$6*ET39)-(3*$G$6),((PI()*ET39)/12)*($D$6^2+$D$6*($D$6-2*ET39*$A$6)+($D$6-2*ET39*$A$6)^2)-$G$6)</f>
        <v>2069.3650180000104</v>
      </c>
      <c r="EU40" s="139">
        <f>IF('Working Volume Calculator'!$H$9="Square or Rectangular",(4*$A$6^2*EU39^3)-(3*$A$6*($D$6+$E$6)*EU39^2)+(3*$D$6*$E$6*EU39)-(3*$G$6),((PI()*EU39)/12)*($D$6^2+$D$6*($D$6-2*EU39*$A$6)+($D$6-2*EU39*$A$6)^2)-$G$6)</f>
        <v>2074.5600000000104</v>
      </c>
      <c r="EV40" s="139">
        <f>IF('Working Volume Calculator'!$H$9="Square or Rectangular",(4*$A$6^2*EV39^3)-(3*$A$6*($D$6+$E$6)*EV39^2)+(3*$D$6*$E$6*EV39)-(3*$G$6),((PI()*EV39)/12)*($D$6^2+$D$6*($D$6-2*EV39*$A$6)+($D$6-2*EV39*$A$6)^2)-$G$6)</f>
        <v>2079.7438220000099</v>
      </c>
      <c r="EW40" s="139">
        <f>IF('Working Volume Calculator'!$H$9="Square or Rectangular",(4*$A$6^2*EW39^3)-(3*$A$6*($D$6+$E$6)*EW39^2)+(3*$D$6*$E$6*EW39)-(3*$G$6),((PI()*EW39)/12)*($D$6^2+$D$6*($D$6-2*EW39*$A$6)+($D$6-2*EW39*$A$6)^2)-$G$6)</f>
        <v>2084.9164960000103</v>
      </c>
      <c r="EX40" s="139">
        <f>IF('Working Volume Calculator'!$H$9="Square or Rectangular",(4*$A$6^2*EX39^3)-(3*$A$6*($D$6+$E$6)*EX39^2)+(3*$D$6*$E$6*EX39)-(3*$G$6),((PI()*EX39)/12)*($D$6^2+$D$6*($D$6-2*EX39*$A$6)+($D$6-2*EX39*$A$6)^2)-$G$6)</f>
        <v>2090.0780340000097</v>
      </c>
      <c r="EY40" s="139">
        <f>IF('Working Volume Calculator'!$H$9="Square or Rectangular",(4*$A$6^2*EY39^3)-(3*$A$6*($D$6+$E$6)*EY39^2)+(3*$D$6*$E$6*EY39)-(3*$G$6),((PI()*EY39)/12)*($D$6^2+$D$6*($D$6-2*EY39*$A$6)+($D$6-2*EY39*$A$6)^2)-$G$6)</f>
        <v>2095.2284480000098</v>
      </c>
      <c r="EZ40" s="139">
        <f>IF('Working Volume Calculator'!$H$9="Square or Rectangular",(4*$A$6^2*EZ39^3)-(3*$A$6*($D$6+$E$6)*EZ39^2)+(3*$D$6*$E$6*EZ39)-(3*$G$6),((PI()*EZ39)/12)*($D$6^2+$D$6*($D$6-2*EZ39*$A$6)+($D$6-2*EZ39*$A$6)^2)-$G$6)</f>
        <v>2100.3677500000103</v>
      </c>
      <c r="FA40" s="139">
        <f>IF('Working Volume Calculator'!$H$9="Square or Rectangular",(4*$A$6^2*FA39^3)-(3*$A$6*($D$6+$E$6)*FA39^2)+(3*$D$6*$E$6*FA39)-(3*$G$6),((PI()*FA39)/12)*($D$6^2+$D$6*($D$6-2*FA39*$A$6)+($D$6-2*FA39*$A$6)^2)-$G$6)</f>
        <v>2105.4959520000098</v>
      </c>
      <c r="FB40" s="139">
        <f>IF('Working Volume Calculator'!$H$9="Square or Rectangular",(4*$A$6^2*FB39^3)-(3*$A$6*($D$6+$E$6)*FB39^2)+(3*$D$6*$E$6*FB39)-(3*$G$6),((PI()*FB39)/12)*($D$6^2+$D$6*($D$6-2*FB39*$A$6)+($D$6-2*FB39*$A$6)^2)-$G$6)</f>
        <v>2110.6130660000099</v>
      </c>
      <c r="FC40" s="139">
        <f>IF('Working Volume Calculator'!$H$9="Square or Rectangular",(4*$A$6^2*FC39^3)-(3*$A$6*($D$6+$E$6)*FC39^2)+(3*$D$6*$E$6*FC39)-(3*$G$6),((PI()*FC39)/12)*($D$6^2+$D$6*($D$6-2*FC39*$A$6)+($D$6-2*FC39*$A$6)^2)-$G$6)</f>
        <v>2115.7191040000093</v>
      </c>
      <c r="FD40" s="139">
        <f>IF('Working Volume Calculator'!$H$9="Square or Rectangular",(4*$A$6^2*FD39^3)-(3*$A$6*($D$6+$E$6)*FD39^2)+(3*$D$6*$E$6*FD39)-(3*$G$6),((PI()*FD39)/12)*($D$6^2+$D$6*($D$6-2*FD39*$A$6)+($D$6-2*FD39*$A$6)^2)-$G$6)</f>
        <v>2120.8140780000103</v>
      </c>
      <c r="FE40" s="139">
        <f>IF('Working Volume Calculator'!$H$9="Square or Rectangular",(4*$A$6^2*FE39^3)-(3*$A$6*($D$6+$E$6)*FE39^2)+(3*$D$6*$E$6*FE39)-(3*$G$6),((PI()*FE39)/12)*($D$6^2+$D$6*($D$6-2*FE39*$A$6)+($D$6-2*FE39*$A$6)^2)-$G$6)</f>
        <v>2125.8980000000097</v>
      </c>
      <c r="FF40" s="139">
        <f>IF('Working Volume Calculator'!$H$9="Square or Rectangular",(4*$A$6^2*FF39^3)-(3*$A$6*($D$6+$E$6)*FF39^2)+(3*$D$6*$E$6*FF39)-(3*$G$6),((PI()*FF39)/12)*($D$6^2+$D$6*($D$6-2*FF39*$A$6)+($D$6-2*FF39*$A$6)^2)-$G$6)</f>
        <v>2130.9708820000096</v>
      </c>
      <c r="FG40" s="139">
        <f>IF('Working Volume Calculator'!$H$9="Square or Rectangular",(4*$A$6^2*FG39^3)-(3*$A$6*($D$6+$E$6)*FG39^2)+(3*$D$6*$E$6*FG39)-(3*$G$6),((PI()*FG39)/12)*($D$6^2+$D$6*($D$6-2*FG39*$A$6)+($D$6-2*FG39*$A$6)^2)-$G$6)</f>
        <v>2136.0327360000092</v>
      </c>
      <c r="FH40" s="139">
        <f>IF('Working Volume Calculator'!$H$9="Square or Rectangular",(4*$A$6^2*FH39^3)-(3*$A$6*($D$6+$E$6)*FH39^2)+(3*$D$6*$E$6*FH39)-(3*$G$6),((PI()*FH39)/12)*($D$6^2+$D$6*($D$6-2*FH39*$A$6)+($D$6-2*FH39*$A$6)^2)-$G$6)</f>
        <v>2141.0835740000098</v>
      </c>
      <c r="FI40" s="139">
        <f>IF('Working Volume Calculator'!$H$9="Square or Rectangular",(4*$A$6^2*FI39^3)-(3*$A$6*($D$6+$E$6)*FI39^2)+(3*$D$6*$E$6*FI39)-(3*$G$6),((PI()*FI39)/12)*($D$6^2+$D$6*($D$6-2*FI39*$A$6)+($D$6-2*FI39*$A$6)^2)-$G$6)</f>
        <v>2146.1234080000104</v>
      </c>
      <c r="FJ40" s="139">
        <f>IF('Working Volume Calculator'!$H$9="Square or Rectangular",(4*$A$6^2*FJ39^3)-(3*$A$6*($D$6+$E$6)*FJ39^2)+(3*$D$6*$E$6*FJ39)-(3*$G$6),((PI()*FJ39)/12)*($D$6^2+$D$6*($D$6-2*FJ39*$A$6)+($D$6-2*FJ39*$A$6)^2)-$G$6)</f>
        <v>2151.1522500000096</v>
      </c>
      <c r="FK40" s="139">
        <f>IF('Working Volume Calculator'!$H$9="Square or Rectangular",(4*$A$6^2*FK39^3)-(3*$A$6*($D$6+$E$6)*FK39^2)+(3*$D$6*$E$6*FK39)-(3*$G$6),((PI()*FK39)/12)*($D$6^2+$D$6*($D$6-2*FK39*$A$6)+($D$6-2*FK39*$A$6)^2)-$G$6)</f>
        <v>2156.1701120000098</v>
      </c>
      <c r="FL40" s="139">
        <f>IF('Working Volume Calculator'!$H$9="Square or Rectangular",(4*$A$6^2*FL39^3)-(3*$A$6*($D$6+$E$6)*FL39^2)+(3*$D$6*$E$6*FL39)-(3*$G$6),((PI()*FL39)/12)*($D$6^2+$D$6*($D$6-2*FL39*$A$6)+($D$6-2*FL39*$A$6)^2)-$G$6)</f>
        <v>2161.1770060000094</v>
      </c>
      <c r="FM40" s="139">
        <f>IF('Working Volume Calculator'!$H$9="Square or Rectangular",(4*$A$6^2*FM39^3)-(3*$A$6*($D$6+$E$6)*FM39^2)+(3*$D$6*$E$6*FM39)-(3*$G$6),((PI()*FM39)/12)*($D$6^2+$D$6*($D$6-2*FM39*$A$6)+($D$6-2*FM39*$A$6)^2)-$G$6)</f>
        <v>2166.1729440000099</v>
      </c>
      <c r="FN40" s="139">
        <f>IF('Working Volume Calculator'!$H$9="Square or Rectangular",(4*$A$6^2*FN39^3)-(3*$A$6*($D$6+$E$6)*FN39^2)+(3*$D$6*$E$6*FN39)-(3*$G$6),((PI()*FN39)/12)*($D$6^2+$D$6*($D$6-2*FN39*$A$6)+($D$6-2*FN39*$A$6)^2)-$G$6)</f>
        <v>2171.1579380000094</v>
      </c>
      <c r="FO40" s="139">
        <f>IF('Working Volume Calculator'!$H$9="Square or Rectangular",(4*$A$6^2*FO39^3)-(3*$A$6*($D$6+$E$6)*FO39^2)+(3*$D$6*$E$6*FO39)-(3*$G$6),((PI()*FO39)/12)*($D$6^2+$D$6*($D$6-2*FO39*$A$6)+($D$6-2*FO39*$A$6)^2)-$G$6)</f>
        <v>2176.1320000000096</v>
      </c>
      <c r="FP40" s="139">
        <f>IF('Working Volume Calculator'!$H$9="Square or Rectangular",(4*$A$6^2*FP39^3)-(3*$A$6*($D$6+$E$6)*FP39^2)+(3*$D$6*$E$6*FP39)-(3*$G$6),((PI()*FP39)/12)*($D$6^2+$D$6*($D$6-2*FP39*$A$6)+($D$6-2*FP39*$A$6)^2)-$G$6)</f>
        <v>2181.0951420000101</v>
      </c>
      <c r="FQ40" s="139">
        <f>IF('Working Volume Calculator'!$H$9="Square or Rectangular",(4*$A$6^2*FQ39^3)-(3*$A$6*($D$6+$E$6)*FQ39^2)+(3*$D$6*$E$6*FQ39)-(3*$G$6),((PI()*FQ39)/12)*($D$6^2+$D$6*($D$6-2*FQ39*$A$6)+($D$6-2*FQ39*$A$6)^2)-$G$6)</f>
        <v>2186.0473760000095</v>
      </c>
      <c r="FR40" s="139">
        <f>IF('Working Volume Calculator'!$H$9="Square or Rectangular",(4*$A$6^2*FR39^3)-(3*$A$6*($D$6+$E$6)*FR39^2)+(3*$D$6*$E$6*FR39)-(3*$G$6),((PI()*FR39)/12)*($D$6^2+$D$6*($D$6-2*FR39*$A$6)+($D$6-2*FR39*$A$6)^2)-$G$6)</f>
        <v>2190.9887140000101</v>
      </c>
      <c r="FS40" s="139">
        <f>IF('Working Volume Calculator'!$H$9="Square or Rectangular",(4*$A$6^2*FS39^3)-(3*$A$6*($D$6+$E$6)*FS39^2)+(3*$D$6*$E$6*FS39)-(3*$G$6),((PI()*FS39)/12)*($D$6^2+$D$6*($D$6-2*FS39*$A$6)+($D$6-2*FS39*$A$6)^2)-$G$6)</f>
        <v>2195.9191680000094</v>
      </c>
      <c r="FT40" s="139">
        <f>IF('Working Volume Calculator'!$H$9="Square or Rectangular",(4*$A$6^2*FT39^3)-(3*$A$6*($D$6+$E$6)*FT39^2)+(3*$D$6*$E$6*FT39)-(3*$G$6),((PI()*FT39)/12)*($D$6^2+$D$6*($D$6-2*FT39*$A$6)+($D$6-2*FT39*$A$6)^2)-$G$6)</f>
        <v>2200.8387500000099</v>
      </c>
      <c r="FU40" s="139">
        <f>IF('Working Volume Calculator'!$H$9="Square or Rectangular",(4*$A$6^2*FU39^3)-(3*$A$6*($D$6+$E$6)*FU39^2)+(3*$D$6*$E$6*FU39)-(3*$G$6),((PI()*FU39)/12)*($D$6^2+$D$6*($D$6-2*FU39*$A$6)+($D$6-2*FU39*$A$6)^2)-$G$6)</f>
        <v>2205.7474720000091</v>
      </c>
      <c r="FV40" s="139">
        <f>IF('Working Volume Calculator'!$H$9="Square or Rectangular",(4*$A$6^2*FV39^3)-(3*$A$6*($D$6+$E$6)*FV39^2)+(3*$D$6*$E$6*FV39)-(3*$G$6),((PI()*FV39)/12)*($D$6^2+$D$6*($D$6-2*FV39*$A$6)+($D$6-2*FV39*$A$6)^2)-$G$6)</f>
        <v>2210.6453460000093</v>
      </c>
      <c r="FW40" s="139">
        <f>IF('Working Volume Calculator'!$H$9="Square or Rectangular",(4*$A$6^2*FW39^3)-(3*$A$6*($D$6+$E$6)*FW39^2)+(3*$D$6*$E$6*FW39)-(3*$G$6),((PI()*FW39)/12)*($D$6^2+$D$6*($D$6-2*FW39*$A$6)+($D$6-2*FW39*$A$6)^2)-$G$6)</f>
        <v>2215.5323840000092</v>
      </c>
      <c r="FX40" s="139">
        <f>IF('Working Volume Calculator'!$H$9="Square or Rectangular",(4*$A$6^2*FX39^3)-(3*$A$6*($D$6+$E$6)*FX39^2)+(3*$D$6*$E$6*FX39)-(3*$G$6),((PI()*FX39)/12)*($D$6^2+$D$6*($D$6-2*FX39*$A$6)+($D$6-2*FX39*$A$6)^2)-$G$6)</f>
        <v>2220.4085980000091</v>
      </c>
      <c r="FY40" s="139">
        <f>IF('Working Volume Calculator'!$H$9="Square or Rectangular",(4*$A$6^2*FY39^3)-(3*$A$6*($D$6+$E$6)*FY39^2)+(3*$D$6*$E$6*FY39)-(3*$G$6),((PI()*FY39)/12)*($D$6^2+$D$6*($D$6-2*FY39*$A$6)+($D$6-2*FY39*$A$6)^2)-$G$6)</f>
        <v>2225.2740000000099</v>
      </c>
      <c r="FZ40" s="139">
        <f>IF('Working Volume Calculator'!$H$9="Square or Rectangular",(4*$A$6^2*FZ39^3)-(3*$A$6*($D$6+$E$6)*FZ39^2)+(3*$D$6*$E$6*FZ39)-(3*$G$6),((PI()*FZ39)/12)*($D$6^2+$D$6*($D$6-2*FZ39*$A$6)+($D$6-2*FZ39*$A$6)^2)-$G$6)</f>
        <v>2230.1286020000093</v>
      </c>
      <c r="GA40" s="139">
        <f>IF('Working Volume Calculator'!$H$9="Square or Rectangular",(4*$A$6^2*GA39^3)-(3*$A$6*($D$6+$E$6)*GA39^2)+(3*$D$6*$E$6*GA39)-(3*$G$6),((PI()*GA39)/12)*($D$6^2+$D$6*($D$6-2*GA39*$A$6)+($D$6-2*GA39*$A$6)^2)-$G$6)</f>
        <v>2234.9724160000096</v>
      </c>
      <c r="GB40" s="139">
        <f>IF('Working Volume Calculator'!$H$9="Square or Rectangular",(4*$A$6^2*GB39^3)-(3*$A$6*($D$6+$E$6)*GB39^2)+(3*$D$6*$E$6*GB39)-(3*$G$6),((PI()*GB39)/12)*($D$6^2+$D$6*($D$6-2*GB39*$A$6)+($D$6-2*GB39*$A$6)^2)-$G$6)</f>
        <v>2239.8054540000089</v>
      </c>
      <c r="GC40" s="139">
        <f>IF('Working Volume Calculator'!$H$9="Square or Rectangular",(4*$A$6^2*GC39^3)-(3*$A$6*($D$6+$E$6)*GC39^2)+(3*$D$6*$E$6*GC39)-(3*$G$6),((PI()*GC39)/12)*($D$6^2+$D$6*($D$6-2*GC39*$A$6)+($D$6-2*GC39*$A$6)^2)-$G$6)</f>
        <v>2244.6277280000095</v>
      </c>
      <c r="GD40" s="139">
        <f>IF('Working Volume Calculator'!$H$9="Square or Rectangular",(4*$A$6^2*GD39^3)-(3*$A$6*($D$6+$E$6)*GD39^2)+(3*$D$6*$E$6*GD39)-(3*$G$6),((PI()*GD39)/12)*($D$6^2+$D$6*($D$6-2*GD39*$A$6)+($D$6-2*GD39*$A$6)^2)-$G$6)</f>
        <v>2249.439250000009</v>
      </c>
      <c r="GE40" s="139">
        <f>IF('Working Volume Calculator'!$H$9="Square or Rectangular",(4*$A$6^2*GE39^3)-(3*$A$6*($D$6+$E$6)*GE39^2)+(3*$D$6*$E$6*GE39)-(3*$G$6),((PI()*GE39)/12)*($D$6^2+$D$6*($D$6-2*GE39*$A$6)+($D$6-2*GE39*$A$6)^2)-$G$6)</f>
        <v>2254.2400320000093</v>
      </c>
      <c r="GF40" s="139">
        <f>IF('Working Volume Calculator'!$H$9="Square or Rectangular",(4*$A$6^2*GF39^3)-(3*$A$6*($D$6+$E$6)*GF39^2)+(3*$D$6*$E$6*GF39)-(3*$G$6),((PI()*GF39)/12)*($D$6^2+$D$6*($D$6-2*GF39*$A$6)+($D$6-2*GF39*$A$6)^2)-$G$6)</f>
        <v>2259.0300860000189</v>
      </c>
      <c r="GG40" s="139">
        <f>IF('Working Volume Calculator'!$H$9="Square or Rectangular",(4*$A$6^2*GG39^3)-(3*$A$6*($D$6+$E$6)*GG39^2)+(3*$D$6*$E$6*GG39)-(3*$G$6),((PI()*GG39)/12)*($D$6^2+$D$6*($D$6-2*GG39*$A$6)+($D$6-2*GG39*$A$6)^2)-$G$6)</f>
        <v>2263.8094240000191</v>
      </c>
      <c r="GH40" s="139">
        <f>IF('Working Volume Calculator'!$H$9="Square or Rectangular",(4*$A$6^2*GH39^3)-(3*$A$6*($D$6+$E$6)*GH39^2)+(3*$D$6*$E$6*GH39)-(3*$G$6),((PI()*GH39)/12)*($D$6^2+$D$6*($D$6-2*GH39*$A$6)+($D$6-2*GH39*$A$6)^2)-$G$6)</f>
        <v>2268.5780580000096</v>
      </c>
      <c r="GI40" s="139">
        <f>IF('Working Volume Calculator'!$H$9="Square or Rectangular",(4*$A$6^2*GI39^3)-(3*$A$6*($D$6+$E$6)*GI39^2)+(3*$D$6*$E$6*GI39)-(3*$G$6),((PI()*GI39)/12)*($D$6^2+$D$6*($D$6-2*GI39*$A$6)+($D$6-2*GI39*$A$6)^2)-$G$6)</f>
        <v>2273.3360000000093</v>
      </c>
      <c r="GJ40" s="139">
        <f>IF('Working Volume Calculator'!$H$9="Square or Rectangular",(4*$A$6^2*GJ39^3)-(3*$A$6*($D$6+$E$6)*GJ39^2)+(3*$D$6*$E$6*GJ39)-(3*$G$6),((PI()*GJ39)/12)*($D$6^2+$D$6*($D$6-2*GJ39*$A$6)+($D$6-2*GJ39*$A$6)^2)-$G$6)</f>
        <v>2278.0832620000192</v>
      </c>
      <c r="GK40" s="139">
        <f>IF('Working Volume Calculator'!$H$9="Square or Rectangular",(4*$A$6^2*GK39^3)-(3*$A$6*($D$6+$E$6)*GK39^2)+(3*$D$6*$E$6*GK39)-(3*$G$6),((PI()*GK39)/12)*($D$6^2+$D$6*($D$6-2*GK39*$A$6)+($D$6-2*GK39*$A$6)^2)-$G$6)</f>
        <v>2282.8198560000183</v>
      </c>
      <c r="GL40" s="139">
        <f>IF('Working Volume Calculator'!$H$9="Square or Rectangular",(4*$A$6^2*GL39^3)-(3*$A$6*($D$6+$E$6)*GL39^2)+(3*$D$6*$E$6*GL39)-(3*$G$6),((PI()*GL39)/12)*($D$6^2+$D$6*($D$6-2*GL39*$A$6)+($D$6-2*GL39*$A$6)^2)-$G$6)</f>
        <v>2287.5457940000097</v>
      </c>
      <c r="GM40" s="139">
        <f>IF('Working Volume Calculator'!$H$9="Square or Rectangular",(4*$A$6^2*GM39^3)-(3*$A$6*($D$6+$E$6)*GM39^2)+(3*$D$6*$E$6*GM39)-(3*$G$6),((PI()*GM39)/12)*($D$6^2+$D$6*($D$6-2*GM39*$A$6)+($D$6-2*GM39*$A$6)^2)-$G$6)</f>
        <v>2292.2610880000088</v>
      </c>
      <c r="GN40" s="139">
        <f>IF('Working Volume Calculator'!$H$9="Square or Rectangular",(4*$A$6^2*GN39^3)-(3*$A$6*($D$6+$E$6)*GN39^2)+(3*$D$6*$E$6*GN39)-(3*$G$6),((PI()*GN39)/12)*($D$6^2+$D$6*($D$6-2*GN39*$A$6)+($D$6-2*GN39*$A$6)^2)-$G$6)</f>
        <v>2296.9657500000185</v>
      </c>
      <c r="GO40" s="139">
        <f>IF('Working Volume Calculator'!$H$9="Square or Rectangular",(4*$A$6^2*GO39^3)-(3*$A$6*($D$6+$E$6)*GO39^2)+(3*$D$6*$E$6*GO39)-(3*$G$6),((PI()*GO39)/12)*($D$6^2+$D$6*($D$6-2*GO39*$A$6)+($D$6-2*GO39*$A$6)^2)-$G$6)</f>
        <v>2301.6597920000186</v>
      </c>
      <c r="GP40" s="139">
        <f>IF('Working Volume Calculator'!$H$9="Square or Rectangular",(4*$A$6^2*GP39^3)-(3*$A$6*($D$6+$E$6)*GP39^2)+(3*$D$6*$E$6*GP39)-(3*$G$6),((PI()*GP39)/12)*($D$6^2+$D$6*($D$6-2*GP39*$A$6)+($D$6-2*GP39*$A$6)^2)-$G$6)</f>
        <v>2306.3432260000186</v>
      </c>
      <c r="GQ40" s="139">
        <f>IF('Working Volume Calculator'!$H$9="Square or Rectangular",(4*$A$6^2*GQ39^3)-(3*$A$6*($D$6+$E$6)*GQ39^2)+(3*$D$6*$E$6*GQ39)-(3*$G$6),((PI()*GQ39)/12)*($D$6^2+$D$6*($D$6-2*GQ39*$A$6)+($D$6-2*GQ39*$A$6)^2)-$G$6)</f>
        <v>2311.0160640000181</v>
      </c>
      <c r="GR40" s="139">
        <f>IF('Working Volume Calculator'!$H$9="Square or Rectangular",(4*$A$6^2*GR39^3)-(3*$A$6*($D$6+$E$6)*GR39^2)+(3*$D$6*$E$6*GR39)-(3*$G$6),((PI()*GR39)/12)*($D$6^2+$D$6*($D$6-2*GR39*$A$6)+($D$6-2*GR39*$A$6)^2)-$G$6)</f>
        <v>2315.6783180000184</v>
      </c>
      <c r="GS40" s="139">
        <f>IF('Working Volume Calculator'!$H$9="Square or Rectangular",(4*$A$6^2*GS39^3)-(3*$A$6*($D$6+$E$6)*GS39^2)+(3*$D$6*$E$6*GS39)-(3*$G$6),((PI()*GS39)/12)*($D$6^2+$D$6*($D$6-2*GS39*$A$6)+($D$6-2*GS39*$A$6)^2)-$G$6)</f>
        <v>2320.330000000019</v>
      </c>
      <c r="GT40" s="139">
        <f>IF('Working Volume Calculator'!$H$9="Square or Rectangular",(4*$A$6^2*GT39^3)-(3*$A$6*($D$6+$E$6)*GT39^2)+(3*$D$6*$E$6*GT39)-(3*$G$6),((PI()*GT39)/12)*($D$6^2+$D$6*($D$6-2*GT39*$A$6)+($D$6-2*GT39*$A$6)^2)-$G$6)</f>
        <v>2324.9711220000181</v>
      </c>
      <c r="GU40" s="139">
        <f>IF('Working Volume Calculator'!$H$9="Square or Rectangular",(4*$A$6^2*GU39^3)-(3*$A$6*($D$6+$E$6)*GU39^2)+(3*$D$6*$E$6*GU39)-(3*$G$6),((PI()*GU39)/12)*($D$6^2+$D$6*($D$6-2*GU39*$A$6)+($D$6-2*GU39*$A$6)^2)-$G$6)</f>
        <v>2329.6016960000188</v>
      </c>
      <c r="GV40" s="139">
        <f>IF('Working Volume Calculator'!$H$9="Square or Rectangular",(4*$A$6^2*GV39^3)-(3*$A$6*($D$6+$E$6)*GV39^2)+(3*$D$6*$E$6*GV39)-(3*$G$6),((PI()*GV39)/12)*($D$6^2+$D$6*($D$6-2*GV39*$A$6)+($D$6-2*GV39*$A$6)^2)-$G$6)</f>
        <v>2334.2217340000179</v>
      </c>
      <c r="GW40" s="139">
        <f>IF('Working Volume Calculator'!$H$9="Square or Rectangular",(4*$A$6^2*GW39^3)-(3*$A$6*($D$6+$E$6)*GW39^2)+(3*$D$6*$E$6*GW39)-(3*$G$6),((PI()*GW39)/12)*($D$6^2+$D$6*($D$6-2*GW39*$A$6)+($D$6-2*GW39*$A$6)^2)-$G$6)</f>
        <v>2338.8312480000186</v>
      </c>
      <c r="GX40" s="139">
        <f>IF('Working Volume Calculator'!$H$9="Square or Rectangular",(4*$A$6^2*GX39^3)-(3*$A$6*($D$6+$E$6)*GX39^2)+(3*$D$6*$E$6*GX39)-(3*$G$6),((PI()*GX39)/12)*($D$6^2+$D$6*($D$6-2*GX39*$A$6)+($D$6-2*GX39*$A$6)^2)-$G$6)</f>
        <v>2343.4302500000176</v>
      </c>
      <c r="GY40" s="139">
        <f>IF('Working Volume Calculator'!$H$9="Square or Rectangular",(4*$A$6^2*GY39^3)-(3*$A$6*($D$6+$E$6)*GY39^2)+(3*$D$6*$E$6*GY39)-(3*$G$6),((PI()*GY39)/12)*($D$6^2+$D$6*($D$6-2*GY39*$A$6)+($D$6-2*GY39*$A$6)^2)-$G$6)</f>
        <v>2348.0187520000181</v>
      </c>
      <c r="GZ40" s="139">
        <f>IF('Working Volume Calculator'!$H$9="Square or Rectangular",(4*$A$6^2*GZ39^3)-(3*$A$6*($D$6+$E$6)*GZ39^2)+(3*$D$6*$E$6*GZ39)-(3*$G$6),((PI()*GZ39)/12)*($D$6^2+$D$6*($D$6-2*GZ39*$A$6)+($D$6-2*GZ39*$A$6)^2)-$G$6)</f>
        <v>2352.5967660000179</v>
      </c>
      <c r="HA40" s="139">
        <f>IF('Working Volume Calculator'!$H$9="Square or Rectangular",(4*$A$6^2*HA39^3)-(3*$A$6*($D$6+$E$6)*HA39^2)+(3*$D$6*$E$6*HA39)-(3*$G$6),((PI()*HA39)/12)*($D$6^2+$D$6*($D$6-2*HA39*$A$6)+($D$6-2*HA39*$A$6)^2)-$G$6)</f>
        <v>2357.1643040000181</v>
      </c>
      <c r="HB40" s="139">
        <f>IF('Working Volume Calculator'!$H$9="Square or Rectangular",(4*$A$6^2*HB39^3)-(3*$A$6*($D$6+$E$6)*HB39^2)+(3*$D$6*$E$6*HB39)-(3*$G$6),((PI()*HB39)/12)*($D$6^2+$D$6*($D$6-2*HB39*$A$6)+($D$6-2*HB39*$A$6)^2)-$G$6)</f>
        <v>2361.7213780000184</v>
      </c>
      <c r="HC40" s="139">
        <f>IF('Working Volume Calculator'!$H$9="Square or Rectangular",(4*$A$6^2*HC39^3)-(3*$A$6*($D$6+$E$6)*HC39^2)+(3*$D$6*$E$6*HC39)-(3*$G$6),((PI()*HC39)/12)*($D$6^2+$D$6*($D$6-2*HC39*$A$6)+($D$6-2*HC39*$A$6)^2)-$G$6)</f>
        <v>2366.2680000000173</v>
      </c>
      <c r="HD40" s="139">
        <f>IF('Working Volume Calculator'!$H$9="Square or Rectangular",(4*$A$6^2*HD39^3)-(3*$A$6*($D$6+$E$6)*HD39^2)+(3*$D$6*$E$6*HD39)-(3*$G$6),((PI()*HD39)/12)*($D$6^2+$D$6*($D$6-2*HD39*$A$6)+($D$6-2*HD39*$A$6)^2)-$G$6)</f>
        <v>2370.804182000018</v>
      </c>
      <c r="HE40" s="139">
        <f>IF('Working Volume Calculator'!$H$9="Square or Rectangular",(4*$A$6^2*HE39^3)-(3*$A$6*($D$6+$E$6)*HE39^2)+(3*$D$6*$E$6*HE39)-(3*$G$6),((PI()*HE39)/12)*($D$6^2+$D$6*($D$6-2*HE39*$A$6)+($D$6-2*HE39*$A$6)^2)-$G$6)</f>
        <v>2375.3299360000178</v>
      </c>
      <c r="HF40" s="139">
        <f>IF('Working Volume Calculator'!$H$9="Square or Rectangular",(4*$A$6^2*HF39^3)-(3*$A$6*($D$6+$E$6)*HF39^2)+(3*$D$6*$E$6*HF39)-(3*$G$6),((PI()*HF39)/12)*($D$6^2+$D$6*($D$6-2*HF39*$A$6)+($D$6-2*HF39*$A$6)^2)-$G$6)</f>
        <v>2379.8452740000175</v>
      </c>
      <c r="HG40" s="139">
        <f>IF('Working Volume Calculator'!$H$9="Square or Rectangular",(4*$A$6^2*HG39^3)-(3*$A$6*($D$6+$E$6)*HG39^2)+(3*$D$6*$E$6*HG39)-(3*$G$6),((PI()*HG39)/12)*($D$6^2+$D$6*($D$6-2*HG39*$A$6)+($D$6-2*HG39*$A$6)^2)-$G$6)</f>
        <v>2384.3502080000171</v>
      </c>
      <c r="HH40" s="139">
        <f>IF('Working Volume Calculator'!$H$9="Square or Rectangular",(4*$A$6^2*HH39^3)-(3*$A$6*($D$6+$E$6)*HH39^2)+(3*$D$6*$E$6*HH39)-(3*$G$6),((PI()*HH39)/12)*($D$6^2+$D$6*($D$6-2*HH39*$A$6)+($D$6-2*HH39*$A$6)^2)-$G$6)</f>
        <v>2388.8447500000179</v>
      </c>
      <c r="HI40" s="139">
        <f>IF('Working Volume Calculator'!$H$9="Square or Rectangular",(4*$A$6^2*HI39^3)-(3*$A$6*($D$6+$E$6)*HI39^2)+(3*$D$6*$E$6*HI39)-(3*$G$6),((PI()*HI39)/12)*($D$6^2+$D$6*($D$6-2*HI39*$A$6)+($D$6-2*HI39*$A$6)^2)-$G$6)</f>
        <v>2393.3289120000172</v>
      </c>
      <c r="HJ40" s="139">
        <f>IF('Working Volume Calculator'!$H$9="Square or Rectangular",(4*$A$6^2*HJ39^3)-(3*$A$6*($D$6+$E$6)*HJ39^2)+(3*$D$6*$E$6*HJ39)-(3*$G$6),((PI()*HJ39)/12)*($D$6^2+$D$6*($D$6-2*HJ39*$A$6)+($D$6-2*HJ39*$A$6)^2)-$G$6)</f>
        <v>2397.8027060000177</v>
      </c>
      <c r="HK40" s="139">
        <f>IF('Working Volume Calculator'!$H$9="Square or Rectangular",(4*$A$6^2*HK39^3)-(3*$A$6*($D$6+$E$6)*HK39^2)+(3*$D$6*$E$6*HK39)-(3*$G$6),((PI()*HK39)/12)*($D$6^2+$D$6*($D$6-2*HK39*$A$6)+($D$6-2*HK39*$A$6)^2)-$G$6)</f>
        <v>2402.2661440000174</v>
      </c>
      <c r="HL40" s="139">
        <f>IF('Working Volume Calculator'!$H$9="Square or Rectangular",(4*$A$6^2*HL39^3)-(3*$A$6*($D$6+$E$6)*HL39^2)+(3*$D$6*$E$6*HL39)-(3*$G$6),((PI()*HL39)/12)*($D$6^2+$D$6*($D$6-2*HL39*$A$6)+($D$6-2*HL39*$A$6)^2)-$G$6)</f>
        <v>2406.7192380000179</v>
      </c>
      <c r="HM40" s="139">
        <f>IF('Working Volume Calculator'!$H$9="Square or Rectangular",(4*$A$6^2*HM39^3)-(3*$A$6*($D$6+$E$6)*HM39^2)+(3*$D$6*$E$6*HM39)-(3*$G$6),((PI()*HM39)/12)*($D$6^2+$D$6*($D$6-2*HM39*$A$6)+($D$6-2*HM39*$A$6)^2)-$G$6)</f>
        <v>2411.162000000018</v>
      </c>
      <c r="HN40" s="139">
        <f>IF('Working Volume Calculator'!$H$9="Square or Rectangular",(4*$A$6^2*HN39^3)-(3*$A$6*($D$6+$E$6)*HN39^2)+(3*$D$6*$E$6*HN39)-(3*$G$6),((PI()*HN39)/12)*($D$6^2+$D$6*($D$6-2*HN39*$A$6)+($D$6-2*HN39*$A$6)^2)-$G$6)</f>
        <v>2415.5944420000169</v>
      </c>
      <c r="HO40" s="139">
        <f>IF('Working Volume Calculator'!$H$9="Square or Rectangular",(4*$A$6^2*HO39^3)-(3*$A$6*($D$6+$E$6)*HO39^2)+(3*$D$6*$E$6*HO39)-(3*$G$6),((PI()*HO39)/12)*($D$6^2+$D$6*($D$6-2*HO39*$A$6)+($D$6-2*HO39*$A$6)^2)-$G$6)</f>
        <v>2420.0165760000173</v>
      </c>
      <c r="HP40" s="139">
        <f>IF('Working Volume Calculator'!$H$9="Square or Rectangular",(4*$A$6^2*HP39^3)-(3*$A$6*($D$6+$E$6)*HP39^2)+(3*$D$6*$E$6*HP39)-(3*$G$6),((PI()*HP39)/12)*($D$6^2+$D$6*($D$6-2*HP39*$A$6)+($D$6-2*HP39*$A$6)^2)-$G$6)</f>
        <v>2424.4284140000173</v>
      </c>
      <c r="HQ40" s="139">
        <f>IF('Working Volume Calculator'!$H$9="Square or Rectangular",(4*$A$6^2*HQ39^3)-(3*$A$6*($D$6+$E$6)*HQ39^2)+(3*$D$6*$E$6*HQ39)-(3*$G$6),((PI()*HQ39)/12)*($D$6^2+$D$6*($D$6-2*HQ39*$A$6)+($D$6-2*HQ39*$A$6)^2)-$G$6)</f>
        <v>2428.8299680000173</v>
      </c>
      <c r="HR40" s="139">
        <f>IF('Working Volume Calculator'!$H$9="Square or Rectangular",(4*$A$6^2*HR39^3)-(3*$A$6*($D$6+$E$6)*HR39^2)+(3*$D$6*$E$6*HR39)-(3*$G$6),((PI()*HR39)/12)*($D$6^2+$D$6*($D$6-2*HR39*$A$6)+($D$6-2*HR39*$A$6)^2)-$G$6)</f>
        <v>2433.2212500000169</v>
      </c>
      <c r="HS40" s="139">
        <f>IF('Working Volume Calculator'!$H$9="Square or Rectangular",(4*$A$6^2*HS39^3)-(3*$A$6*($D$6+$E$6)*HS39^2)+(3*$D$6*$E$6*HS39)-(3*$G$6),((PI()*HS39)/12)*($D$6^2+$D$6*($D$6-2*HS39*$A$6)+($D$6-2*HS39*$A$6)^2)-$G$6)</f>
        <v>2437.6022720000169</v>
      </c>
      <c r="HT40" s="139">
        <f>IF('Working Volume Calculator'!$H$9="Square or Rectangular",(4*$A$6^2*HT39^3)-(3*$A$6*($D$6+$E$6)*HT39^2)+(3*$D$6*$E$6*HT39)-(3*$G$6),((PI()*HT39)/12)*($D$6^2+$D$6*($D$6-2*HT39*$A$6)+($D$6-2*HT39*$A$6)^2)-$G$6)</f>
        <v>2441.9730460000178</v>
      </c>
      <c r="HU40" s="139">
        <f>IF('Working Volume Calculator'!$H$9="Square or Rectangular",(4*$A$6^2*HU39^3)-(3*$A$6*($D$6+$E$6)*HU39^2)+(3*$D$6*$E$6*HU39)-(3*$G$6),((PI()*HU39)/12)*($D$6^2+$D$6*($D$6-2*HU39*$A$6)+($D$6-2*HU39*$A$6)^2)-$G$6)</f>
        <v>2446.3335840000173</v>
      </c>
      <c r="HV40" s="139">
        <f>IF('Working Volume Calculator'!$H$9="Square or Rectangular",(4*$A$6^2*HV39^3)-(3*$A$6*($D$6+$E$6)*HV39^2)+(3*$D$6*$E$6*HV39)-(3*$G$6),((PI()*HV39)/12)*($D$6^2+$D$6*($D$6-2*HV39*$A$6)+($D$6-2*HV39*$A$6)^2)-$G$6)</f>
        <v>2450.6838980000175</v>
      </c>
      <c r="HW40" s="139">
        <f>IF('Working Volume Calculator'!$H$9="Square or Rectangular",(4*$A$6^2*HW39^3)-(3*$A$6*($D$6+$E$6)*HW39^2)+(3*$D$6*$E$6*HW39)-(3*$G$6),((PI()*HW39)/12)*($D$6^2+$D$6*($D$6-2*HW39*$A$6)+($D$6-2*HW39*$A$6)^2)-$G$6)</f>
        <v>2455.0240000000167</v>
      </c>
      <c r="HX40" s="139">
        <f>IF('Working Volume Calculator'!$H$9="Square or Rectangular",(4*$A$6^2*HX39^3)-(3*$A$6*($D$6+$E$6)*HX39^2)+(3*$D$6*$E$6*HX39)-(3*$G$6),((PI()*HX39)/12)*($D$6^2+$D$6*($D$6-2*HX39*$A$6)+($D$6-2*HX39*$A$6)^2)-$G$6)</f>
        <v>2459.3539020000171</v>
      </c>
      <c r="HY40" s="139">
        <f>IF('Working Volume Calculator'!$H$9="Square or Rectangular",(4*$A$6^2*HY39^3)-(3*$A$6*($D$6+$E$6)*HY39^2)+(3*$D$6*$E$6*HY39)-(3*$G$6),((PI()*HY39)/12)*($D$6^2+$D$6*($D$6-2*HY39*$A$6)+($D$6-2*HY39*$A$6)^2)-$G$6)</f>
        <v>2463.6736160000164</v>
      </c>
      <c r="HZ40" s="139">
        <f>IF('Working Volume Calculator'!$H$9="Square or Rectangular",(4*$A$6^2*HZ39^3)-(3*$A$6*($D$6+$E$6)*HZ39^2)+(3*$D$6*$E$6*HZ39)-(3*$G$6),((PI()*HZ39)/12)*($D$6^2+$D$6*($D$6-2*HZ39*$A$6)+($D$6-2*HZ39*$A$6)^2)-$G$6)</f>
        <v>2467.9831540000168</v>
      </c>
      <c r="IA40" s="139">
        <f>IF('Working Volume Calculator'!$H$9="Square or Rectangular",(4*$A$6^2*IA39^3)-(3*$A$6*($D$6+$E$6)*IA39^2)+(3*$D$6*$E$6*IA39)-(3*$G$6),((PI()*IA39)/12)*($D$6^2+$D$6*($D$6-2*IA39*$A$6)+($D$6-2*IA39*$A$6)^2)-$G$6)</f>
        <v>2472.2825280000161</v>
      </c>
      <c r="IB40" s="139">
        <f>IF('Working Volume Calculator'!$H$9="Square or Rectangular",(4*$A$6^2*IB39^3)-(3*$A$6*($D$6+$E$6)*IB39^2)+(3*$D$6*$E$6*IB39)-(3*$G$6),((PI()*IB39)/12)*($D$6^2+$D$6*($D$6-2*IB39*$A$6)+($D$6-2*IB39*$A$6)^2)-$G$6)</f>
        <v>2476.5717500000164</v>
      </c>
      <c r="IC40" s="139">
        <f>IF('Working Volume Calculator'!$H$9="Square or Rectangular",(4*$A$6^2*IC39^3)-(3*$A$6*($D$6+$E$6)*IC39^2)+(3*$D$6*$E$6*IC39)-(3*$G$6),((PI()*IC39)/12)*($D$6^2+$D$6*($D$6-2*IC39*$A$6)+($D$6-2*IC39*$A$6)^2)-$G$6)</f>
        <v>2480.8508320000174</v>
      </c>
      <c r="ID40" s="139">
        <f>IF('Working Volume Calculator'!$H$9="Square or Rectangular",(4*$A$6^2*ID39^3)-(3*$A$6*($D$6+$E$6)*ID39^2)+(3*$D$6*$E$6*ID39)-(3*$G$6),((PI()*ID39)/12)*($D$6^2+$D$6*($D$6-2*ID39*$A$6)+($D$6-2*ID39*$A$6)^2)-$G$6)</f>
        <v>2485.1197860000166</v>
      </c>
      <c r="IE40" s="139">
        <f>IF('Working Volume Calculator'!$H$9="Square or Rectangular",(4*$A$6^2*IE39^3)-(3*$A$6*($D$6+$E$6)*IE39^2)+(3*$D$6*$E$6*IE39)-(3*$G$6),((PI()*IE39)/12)*($D$6^2+$D$6*($D$6-2*IE39*$A$6)+($D$6-2*IE39*$A$6)^2)-$G$6)</f>
        <v>2489.3786240000172</v>
      </c>
      <c r="IF40" s="139">
        <f>IF('Working Volume Calculator'!$H$9="Square or Rectangular",(4*$A$6^2*IF39^3)-(3*$A$6*($D$6+$E$6)*IF39^2)+(3*$D$6*$E$6*IF39)-(3*$G$6),((PI()*IF39)/12)*($D$6^2+$D$6*($D$6-2*IF39*$A$6)+($D$6-2*IF39*$A$6)^2)-$G$6)</f>
        <v>2493.6273580000161</v>
      </c>
      <c r="IG40" s="139">
        <f>IF('Working Volume Calculator'!$H$9="Square or Rectangular",(4*$A$6^2*IG39^3)-(3*$A$6*($D$6+$E$6)*IG39^2)+(3*$D$6*$E$6*IG39)-(3*$G$6),((PI()*IG39)/12)*($D$6^2+$D$6*($D$6-2*IG39*$A$6)+($D$6-2*IG39*$A$6)^2)-$G$6)</f>
        <v>2497.8660000000173</v>
      </c>
      <c r="IH40" s="139">
        <f>IF('Working Volume Calculator'!$H$9="Square or Rectangular",(4*$A$6^2*IH39^3)-(3*$A$6*($D$6+$E$6)*IH39^2)+(3*$D$6*$E$6*IH39)-(3*$G$6),((PI()*IH39)/12)*($D$6^2+$D$6*($D$6-2*IH39*$A$6)+($D$6-2*IH39*$A$6)^2)-$G$6)</f>
        <v>2502.0945620000166</v>
      </c>
      <c r="II40" s="139">
        <f>IF('Working Volume Calculator'!$H$9="Square or Rectangular",(4*$A$6^2*II39^3)-(3*$A$6*($D$6+$E$6)*II39^2)+(3*$D$6*$E$6*II39)-(3*$G$6),((PI()*II39)/12)*($D$6^2+$D$6*($D$6-2*II39*$A$6)+($D$6-2*II39*$A$6)^2)-$G$6)</f>
        <v>2506.3130560000163</v>
      </c>
      <c r="IJ40" s="139">
        <f>IF('Working Volume Calculator'!$H$9="Square or Rectangular",(4*$A$6^2*IJ39^3)-(3*$A$6*($D$6+$E$6)*IJ39^2)+(3*$D$6*$E$6*IJ39)-(3*$G$6),((PI()*IJ39)/12)*($D$6^2+$D$6*($D$6-2*IJ39*$A$6)+($D$6-2*IJ39*$A$6)^2)-$G$6)</f>
        <v>2510.521494000016</v>
      </c>
      <c r="IK40" s="139">
        <f>IF('Working Volume Calculator'!$H$9="Square or Rectangular",(4*$A$6^2*IK39^3)-(3*$A$6*($D$6+$E$6)*IK39^2)+(3*$D$6*$E$6*IK39)-(3*$G$6),((PI()*IK39)/12)*($D$6^2+$D$6*($D$6-2*IK39*$A$6)+($D$6-2*IK39*$A$6)^2)-$G$6)</f>
        <v>2514.7198880000165</v>
      </c>
      <c r="IL40" s="139">
        <f>IF('Working Volume Calculator'!$H$9="Square or Rectangular",(4*$A$6^2*IL39^3)-(3*$A$6*($D$6+$E$6)*IL39^2)+(3*$D$6*$E$6*IL39)-(3*$G$6),((PI()*IL39)/12)*($D$6^2+$D$6*($D$6-2*IL39*$A$6)+($D$6-2*IL39*$A$6)^2)-$G$6)</f>
        <v>2518.9082500000168</v>
      </c>
      <c r="IM40" s="139">
        <f>IF('Working Volume Calculator'!$H$9="Square or Rectangular",(4*$A$6^2*IM39^3)-(3*$A$6*($D$6+$E$6)*IM39^2)+(3*$D$6*$E$6*IM39)-(3*$G$6),((PI()*IM39)/12)*($D$6^2+$D$6*($D$6-2*IM39*$A$6)+($D$6-2*IM39*$A$6)^2)-$G$6)</f>
        <v>2523.086592000016</v>
      </c>
      <c r="IN40" s="139">
        <f>IF('Working Volume Calculator'!$H$9="Square or Rectangular",(4*$A$6^2*IN39^3)-(3*$A$6*($D$6+$E$6)*IN39^2)+(3*$D$6*$E$6*IN39)-(3*$G$6),((PI()*IN39)/12)*($D$6^2+$D$6*($D$6-2*IN39*$A$6)+($D$6-2*IN39*$A$6)^2)-$G$6)</f>
        <v>2527.2549260000164</v>
      </c>
      <c r="IO40" s="139">
        <f>IF('Working Volume Calculator'!$H$9="Square or Rectangular",(4*$A$6^2*IO39^3)-(3*$A$6*($D$6+$E$6)*IO39^2)+(3*$D$6*$E$6*IO39)-(3*$G$6),((PI()*IO39)/12)*($D$6^2+$D$6*($D$6-2*IO39*$A$6)+($D$6-2*IO39*$A$6)^2)-$G$6)</f>
        <v>2531.4132640000162</v>
      </c>
      <c r="IP40" s="139">
        <f>IF('Working Volume Calculator'!$H$9="Square or Rectangular",(4*$A$6^2*IP39^3)-(3*$A$6*($D$6+$E$6)*IP39^2)+(3*$D$6*$E$6*IP39)-(3*$G$6),((PI()*IP39)/12)*($D$6^2+$D$6*($D$6-2*IP39*$A$6)+($D$6-2*IP39*$A$6)^2)-$G$6)</f>
        <v>2535.5616180000166</v>
      </c>
      <c r="IQ40" s="139">
        <f>IF('Working Volume Calculator'!$H$9="Square or Rectangular",(4*$A$6^2*IQ39^3)-(3*$A$6*($D$6+$E$6)*IQ39^2)+(3*$D$6*$E$6*IQ39)-(3*$G$6),((PI()*IQ39)/12)*($D$6^2+$D$6*($D$6-2*IQ39*$A$6)+($D$6-2*IQ39*$A$6)^2)-$G$6)</f>
        <v>2539.7000000000162</v>
      </c>
    </row>
    <row r="41" spans="1:252" x14ac:dyDescent="0.25">
      <c r="A41" s="132" t="s">
        <v>75</v>
      </c>
      <c r="B41" s="132">
        <f t="shared" ref="B41:BM41" si="41">B40^2</f>
        <v>1370870.8063126532</v>
      </c>
      <c r="C41" s="132">
        <f t="shared" si="41"/>
        <v>1387262.0630542422</v>
      </c>
      <c r="D41" s="132">
        <f t="shared" si="41"/>
        <v>1403720.0789771196</v>
      </c>
      <c r="E41" s="132">
        <f t="shared" si="41"/>
        <v>1420244.3420070414</v>
      </c>
      <c r="F41" s="132">
        <f t="shared" si="41"/>
        <v>1436834.3417400611</v>
      </c>
      <c r="G41" s="132">
        <f t="shared" si="41"/>
        <v>1453489.5694394314</v>
      </c>
      <c r="H41" s="132">
        <f t="shared" si="41"/>
        <v>1470209.5180325047</v>
      </c>
      <c r="I41" s="132">
        <f t="shared" si="41"/>
        <v>1486993.6821076376</v>
      </c>
      <c r="J41" s="132">
        <f t="shared" si="41"/>
        <v>1503841.5579111029</v>
      </c>
      <c r="K41" s="132">
        <f t="shared" si="41"/>
        <v>1520752.6433440002</v>
      </c>
      <c r="L41" s="132">
        <f t="shared" si="41"/>
        <v>1537726.4379591637</v>
      </c>
      <c r="M41" s="132">
        <f t="shared" si="41"/>
        <v>1554762.4429580905</v>
      </c>
      <c r="N41" s="132">
        <f t="shared" si="41"/>
        <v>1571860.1611878481</v>
      </c>
      <c r="O41" s="132">
        <f t="shared" si="41"/>
        <v>1589019.0971380072</v>
      </c>
      <c r="P41" s="132">
        <f t="shared" si="41"/>
        <v>1606238.7569375613</v>
      </c>
      <c r="Q41" s="132">
        <f t="shared" si="41"/>
        <v>1623518.6483518595</v>
      </c>
      <c r="R41" s="132">
        <f t="shared" si="41"/>
        <v>1640858.2807795289</v>
      </c>
      <c r="S41" s="132">
        <f t="shared" si="41"/>
        <v>1658257.1652494229</v>
      </c>
      <c r="T41" s="132">
        <f t="shared" si="41"/>
        <v>1675714.814417545</v>
      </c>
      <c r="U41" s="132">
        <f t="shared" si="41"/>
        <v>1693230.7425639993</v>
      </c>
      <c r="V41" s="132">
        <f t="shared" si="41"/>
        <v>1710804.4655899263</v>
      </c>
      <c r="W41" s="132">
        <f t="shared" si="41"/>
        <v>1728435.5010144501</v>
      </c>
      <c r="X41" s="132">
        <f t="shared" si="41"/>
        <v>1746123.3679716282</v>
      </c>
      <c r="Y41" s="132">
        <f t="shared" si="41"/>
        <v>1763867.5872074061</v>
      </c>
      <c r="Z41" s="132">
        <f t="shared" si="41"/>
        <v>1781667.6810765632</v>
      </c>
      <c r="AA41" s="132">
        <f t="shared" si="41"/>
        <v>1799523.173539676</v>
      </c>
      <c r="AB41" s="132">
        <f t="shared" si="41"/>
        <v>1817433.5901600842</v>
      </c>
      <c r="AC41" s="132">
        <f t="shared" si="41"/>
        <v>1835398.4581008384</v>
      </c>
      <c r="AD41" s="132">
        <f t="shared" si="41"/>
        <v>1853417.3061216788</v>
      </c>
      <c r="AE41" s="132">
        <f t="shared" si="41"/>
        <v>1871489.6645759984</v>
      </c>
      <c r="AF41" s="132">
        <f t="shared" si="41"/>
        <v>1889615.0654078205</v>
      </c>
      <c r="AG41" s="132">
        <f t="shared" si="41"/>
        <v>1907793.0421487601</v>
      </c>
      <c r="AH41" s="132">
        <f t="shared" si="41"/>
        <v>1926023.1299150216</v>
      </c>
      <c r="AI41" s="132">
        <f t="shared" si="41"/>
        <v>1944304.8654043553</v>
      </c>
      <c r="AJ41" s="132">
        <f t="shared" si="41"/>
        <v>1962637.7868930623</v>
      </c>
      <c r="AK41" s="132">
        <f t="shared" si="41"/>
        <v>1981021.434232967</v>
      </c>
      <c r="AL41" s="132">
        <f t="shared" si="41"/>
        <v>1999455.3488484123</v>
      </c>
      <c r="AM41" s="132">
        <f t="shared" si="41"/>
        <v>2017939.0737332467</v>
      </c>
      <c r="AN41" s="132">
        <f t="shared" si="41"/>
        <v>2036472.153447825</v>
      </c>
      <c r="AO41" s="132">
        <f t="shared" si="41"/>
        <v>2055054.1341159982</v>
      </c>
      <c r="AP41" s="132">
        <f t="shared" si="41"/>
        <v>2073684.5634221265</v>
      </c>
      <c r="AQ41" s="132">
        <f t="shared" si="41"/>
        <v>2092362.9906080663</v>
      </c>
      <c r="AR41" s="132">
        <f t="shared" si="41"/>
        <v>2111088.9664701852</v>
      </c>
      <c r="AS41" s="132">
        <f t="shared" si="41"/>
        <v>2129862.0433563762</v>
      </c>
      <c r="AT41" s="132">
        <f t="shared" si="41"/>
        <v>2148681.7751630619</v>
      </c>
      <c r="AU41" s="132">
        <f t="shared" si="41"/>
        <v>2167547.7173322095</v>
      </c>
      <c r="AV41" s="132">
        <f t="shared" si="41"/>
        <v>2186459.4268483506</v>
      </c>
      <c r="AW41" s="132">
        <f t="shared" si="41"/>
        <v>2205416.4622356063</v>
      </c>
      <c r="AX41" s="132">
        <f t="shared" si="41"/>
        <v>2224418.3835547026</v>
      </c>
      <c r="AY41" s="132">
        <f t="shared" si="41"/>
        <v>2243464.7523999992</v>
      </c>
      <c r="AZ41" s="132">
        <f t="shared" si="41"/>
        <v>2262555.1318965247</v>
      </c>
      <c r="BA41" s="132">
        <f t="shared" si="41"/>
        <v>2281689.0866970015</v>
      </c>
      <c r="BB41" s="132">
        <f t="shared" si="41"/>
        <v>2300866.1829788811</v>
      </c>
      <c r="BC41" s="132">
        <f t="shared" si="41"/>
        <v>2320085.9884413909</v>
      </c>
      <c r="BD41" s="132">
        <f t="shared" si="41"/>
        <v>2339348.0723025608</v>
      </c>
      <c r="BE41" s="132">
        <f t="shared" si="41"/>
        <v>2358652.0052962839</v>
      </c>
      <c r="BF41" s="132">
        <f t="shared" si="41"/>
        <v>2377997.3596693426</v>
      </c>
      <c r="BG41" s="132">
        <f t="shared" si="41"/>
        <v>2397383.7091784794</v>
      </c>
      <c r="BH41" s="132">
        <f t="shared" si="41"/>
        <v>2416810.6290874318</v>
      </c>
      <c r="BI41" s="132">
        <f t="shared" si="41"/>
        <v>2436277.6961640003</v>
      </c>
      <c r="BJ41" s="132">
        <f t="shared" si="41"/>
        <v>2455784.4886770956</v>
      </c>
      <c r="BK41" s="132">
        <f t="shared" si="41"/>
        <v>2475330.5863938085</v>
      </c>
      <c r="BL41" s="132">
        <f t="shared" si="41"/>
        <v>2494915.5705764689</v>
      </c>
      <c r="BM41" s="132">
        <f t="shared" si="41"/>
        <v>2514539.0239797169</v>
      </c>
      <c r="BN41" s="132">
        <f t="shared" ref="BN41:DY41" si="42">BN40^2</f>
        <v>2534200.5308475611</v>
      </c>
      <c r="BO41" s="132">
        <f t="shared" si="42"/>
        <v>2553899.6769104693</v>
      </c>
      <c r="BP41" s="132">
        <f t="shared" si="42"/>
        <v>2573636.0493824263</v>
      </c>
      <c r="BQ41" s="132">
        <f t="shared" si="42"/>
        <v>2593409.2369580236</v>
      </c>
      <c r="BR41" s="132">
        <f t="shared" si="42"/>
        <v>2613218.8298095339</v>
      </c>
      <c r="BS41" s="132">
        <f t="shared" si="42"/>
        <v>2633064.419584</v>
      </c>
      <c r="BT41" s="132">
        <f t="shared" si="42"/>
        <v>2652945.5994003173</v>
      </c>
      <c r="BU41" s="132">
        <f t="shared" si="42"/>
        <v>2672861.9638463291</v>
      </c>
      <c r="BV41" s="132">
        <f t="shared" si="42"/>
        <v>2692813.1089759097</v>
      </c>
      <c r="BW41" s="132">
        <f t="shared" si="42"/>
        <v>2712798.6323060738</v>
      </c>
      <c r="BX41" s="132">
        <f t="shared" si="42"/>
        <v>2732818.1328140618</v>
      </c>
      <c r="BY41" s="132">
        <f t="shared" si="42"/>
        <v>2752871.2109344462</v>
      </c>
      <c r="BZ41" s="132">
        <f t="shared" si="42"/>
        <v>2772957.4685562435</v>
      </c>
      <c r="CA41" s="132">
        <f t="shared" si="42"/>
        <v>2793076.5090200002</v>
      </c>
      <c r="CB41" s="132">
        <f t="shared" si="42"/>
        <v>2813227.9371149275</v>
      </c>
      <c r="CC41" s="132">
        <f t="shared" si="42"/>
        <v>2833411.3590759998</v>
      </c>
      <c r="CD41" s="132">
        <f t="shared" si="42"/>
        <v>2853626.3825810715</v>
      </c>
      <c r="CE41" s="132">
        <f t="shared" si="42"/>
        <v>2873872.6167479986</v>
      </c>
      <c r="CF41" s="132">
        <f t="shared" si="42"/>
        <v>2894149.672131761</v>
      </c>
      <c r="CG41" s="132">
        <f t="shared" si="42"/>
        <v>2914457.1607215828</v>
      </c>
      <c r="CH41" s="132">
        <f t="shared" si="42"/>
        <v>2934794.6959380619</v>
      </c>
      <c r="CI41" s="132">
        <f t="shared" si="42"/>
        <v>2955161.8926302982</v>
      </c>
      <c r="CJ41" s="132">
        <f t="shared" si="42"/>
        <v>2975558.3670730302</v>
      </c>
      <c r="CK41" s="132">
        <f t="shared" si="42"/>
        <v>2995983.7369638095</v>
      </c>
      <c r="CL41" s="132">
        <f t="shared" si="42"/>
        <v>3016437.6214199327</v>
      </c>
      <c r="CM41" s="132">
        <f t="shared" si="42"/>
        <v>3036919.6409760411</v>
      </c>
      <c r="CN41" s="132">
        <f t="shared" si="42"/>
        <v>3057429.4175806371</v>
      </c>
      <c r="CO41" s="132">
        <f t="shared" si="42"/>
        <v>3077966.5745939044</v>
      </c>
      <c r="CP41" s="132">
        <f t="shared" si="42"/>
        <v>3098530.7367841867</v>
      </c>
      <c r="CQ41" s="132">
        <f t="shared" si="42"/>
        <v>3119121.5303258072</v>
      </c>
      <c r="CR41" s="132">
        <f t="shared" si="42"/>
        <v>3139738.5827955627</v>
      </c>
      <c r="CS41" s="132">
        <f t="shared" si="42"/>
        <v>3160381.5231705415</v>
      </c>
      <c r="CT41" s="132">
        <f t="shared" si="42"/>
        <v>3181049.9818246723</v>
      </c>
      <c r="CU41" s="132">
        <f t="shared" si="42"/>
        <v>3201743.5905263298</v>
      </c>
      <c r="CV41" s="132">
        <f t="shared" si="42"/>
        <v>3222461.9824353117</v>
      </c>
      <c r="CW41" s="132">
        <f t="shared" si="42"/>
        <v>3243204.7921000407</v>
      </c>
      <c r="CX41" s="132">
        <f t="shared" si="42"/>
        <v>3263971.6554547376</v>
      </c>
      <c r="CY41" s="132">
        <f t="shared" si="42"/>
        <v>3284762.2098166002</v>
      </c>
      <c r="CZ41" s="132">
        <f t="shared" si="42"/>
        <v>3305576.0938829836</v>
      </c>
      <c r="DA41" s="132">
        <f t="shared" si="42"/>
        <v>3326412.9477285813</v>
      </c>
      <c r="DB41" s="132">
        <f t="shared" si="42"/>
        <v>3347272.4128026022</v>
      </c>
      <c r="DC41" s="132">
        <f t="shared" si="42"/>
        <v>3368154.1319259759</v>
      </c>
      <c r="DD41" s="132">
        <f t="shared" si="42"/>
        <v>3389057.749288524</v>
      </c>
      <c r="DE41" s="132">
        <f t="shared" si="42"/>
        <v>3409982.9104461623</v>
      </c>
      <c r="DF41" s="132">
        <f t="shared" si="42"/>
        <v>3430929.2623181012</v>
      </c>
      <c r="DG41" s="132">
        <f t="shared" si="42"/>
        <v>3451896.4531840417</v>
      </c>
      <c r="DH41" s="132">
        <f t="shared" si="42"/>
        <v>3472884.1326813661</v>
      </c>
      <c r="DI41" s="132">
        <f t="shared" si="42"/>
        <v>3493891.9518023687</v>
      </c>
      <c r="DJ41" s="132">
        <f t="shared" si="42"/>
        <v>3514919.5628914325</v>
      </c>
      <c r="DK41" s="132">
        <f t="shared" si="42"/>
        <v>3535966.6196422684</v>
      </c>
      <c r="DL41" s="132">
        <f t="shared" si="42"/>
        <v>3557032.7770951041</v>
      </c>
      <c r="DM41" s="132">
        <f t="shared" si="42"/>
        <v>3578117.6916339225</v>
      </c>
      <c r="DN41" s="132">
        <f t="shared" si="42"/>
        <v>3599221.0209836671</v>
      </c>
      <c r="DO41" s="132">
        <f t="shared" si="42"/>
        <v>3620342.4242074671</v>
      </c>
      <c r="DP41" s="132">
        <f t="shared" si="42"/>
        <v>3641481.561703865</v>
      </c>
      <c r="DQ41" s="132">
        <f t="shared" si="42"/>
        <v>3662638.0952040404</v>
      </c>
      <c r="DR41" s="132">
        <f t="shared" si="42"/>
        <v>3683811.6877690498</v>
      </c>
      <c r="DS41" s="132">
        <f t="shared" si="42"/>
        <v>3705002.0037870482</v>
      </c>
      <c r="DT41" s="132">
        <f t="shared" si="42"/>
        <v>3726208.7089705346</v>
      </c>
      <c r="DU41" s="132">
        <f t="shared" si="42"/>
        <v>3747431.4703535857</v>
      </c>
      <c r="DV41" s="132">
        <f t="shared" si="42"/>
        <v>3768669.9562891051</v>
      </c>
      <c r="DW41" s="132">
        <f t="shared" si="42"/>
        <v>3789923.8364460622</v>
      </c>
      <c r="DX41" s="132">
        <f t="shared" si="42"/>
        <v>3811192.7818067432</v>
      </c>
      <c r="DY41" s="132">
        <f t="shared" si="42"/>
        <v>3832476.4646640038</v>
      </c>
      <c r="DZ41" s="132">
        <f t="shared" ref="DZ41:GK41" si="43">DZ40^2</f>
        <v>3853774.5586185181</v>
      </c>
      <c r="EA41" s="132">
        <f t="shared" si="43"/>
        <v>3875086.7385760406</v>
      </c>
      <c r="EB41" s="132">
        <f t="shared" si="43"/>
        <v>3896412.6807446643</v>
      </c>
      <c r="EC41" s="132">
        <f t="shared" si="43"/>
        <v>3917752.0626320802</v>
      </c>
      <c r="ED41" s="132">
        <f t="shared" si="43"/>
        <v>3939104.563042847</v>
      </c>
      <c r="EE41" s="132">
        <f t="shared" si="43"/>
        <v>3960469.8620756548</v>
      </c>
      <c r="EF41" s="132">
        <f t="shared" si="43"/>
        <v>3981847.6411206038</v>
      </c>
      <c r="EG41" s="132">
        <f t="shared" si="43"/>
        <v>4003237.5828564703</v>
      </c>
      <c r="EH41" s="132">
        <f t="shared" si="43"/>
        <v>4024639.3712479901</v>
      </c>
      <c r="EI41" s="132">
        <f t="shared" si="43"/>
        <v>4046052.6915431339</v>
      </c>
      <c r="EJ41" s="132">
        <f t="shared" si="43"/>
        <v>4067477.2302703862</v>
      </c>
      <c r="EK41" s="132">
        <f t="shared" si="43"/>
        <v>4088912.6752360393</v>
      </c>
      <c r="EL41" s="132">
        <f t="shared" si="43"/>
        <v>4110358.7155214897</v>
      </c>
      <c r="EM41" s="132">
        <f t="shared" si="43"/>
        <v>4131815.0414805044</v>
      </c>
      <c r="EN41" s="132">
        <f t="shared" si="43"/>
        <v>4153281.3447365314</v>
      </c>
      <c r="EO41" s="132">
        <f t="shared" si="43"/>
        <v>4174757.3181799958</v>
      </c>
      <c r="EP41" s="132">
        <f t="shared" si="43"/>
        <v>4196242.6559656076</v>
      </c>
      <c r="EQ41" s="132">
        <f t="shared" si="43"/>
        <v>4217737.053509634</v>
      </c>
      <c r="ER41" s="132">
        <f t="shared" si="43"/>
        <v>4239240.2074872497</v>
      </c>
      <c r="ES41" s="132">
        <f t="shared" si="43"/>
        <v>4260751.8158298135</v>
      </c>
      <c r="ET41" s="132">
        <f t="shared" si="43"/>
        <v>4282271.5777221834</v>
      </c>
      <c r="EU41" s="132">
        <f t="shared" si="43"/>
        <v>4303799.1936000427</v>
      </c>
      <c r="EV41" s="132">
        <f t="shared" si="43"/>
        <v>4325334.3651472088</v>
      </c>
      <c r="EW41" s="132">
        <f t="shared" si="43"/>
        <v>4346876.7952929605</v>
      </c>
      <c r="EX41" s="132">
        <f t="shared" si="43"/>
        <v>4368426.1882093456</v>
      </c>
      <c r="EY41" s="132">
        <f t="shared" si="43"/>
        <v>4389982.2493085302</v>
      </c>
      <c r="EZ41" s="132">
        <f t="shared" si="43"/>
        <v>4411544.6852401057</v>
      </c>
      <c r="FA41" s="132">
        <f t="shared" si="43"/>
        <v>4433113.2038884275</v>
      </c>
      <c r="FB41" s="132">
        <f t="shared" si="43"/>
        <v>4454687.5143699618</v>
      </c>
      <c r="FC41" s="132">
        <f t="shared" si="43"/>
        <v>4476267.3270306019</v>
      </c>
      <c r="FD41" s="132">
        <f t="shared" si="43"/>
        <v>4497852.353443034</v>
      </c>
      <c r="FE41" s="132">
        <f t="shared" si="43"/>
        <v>4519442.3064040411</v>
      </c>
      <c r="FF41" s="132">
        <f t="shared" si="43"/>
        <v>4541036.8999318993</v>
      </c>
      <c r="FG41" s="132">
        <f t="shared" si="43"/>
        <v>4562635.8492636848</v>
      </c>
      <c r="FH41" s="132">
        <f t="shared" si="43"/>
        <v>4584238.8708526557</v>
      </c>
      <c r="FI41" s="132">
        <f t="shared" si="43"/>
        <v>4605845.6823655786</v>
      </c>
      <c r="FJ41" s="132">
        <f t="shared" si="43"/>
        <v>4627456.0026801042</v>
      </c>
      <c r="FK41" s="132">
        <f t="shared" si="43"/>
        <v>4649069.5518821348</v>
      </c>
      <c r="FL41" s="132">
        <f t="shared" si="43"/>
        <v>4670686.0512631647</v>
      </c>
      <c r="FM41" s="132">
        <f t="shared" si="43"/>
        <v>4692305.2233176697</v>
      </c>
      <c r="FN41" s="132">
        <f t="shared" si="43"/>
        <v>4713926.7917404529</v>
      </c>
      <c r="FO41" s="132">
        <f t="shared" si="43"/>
        <v>4735550.481424042</v>
      </c>
      <c r="FP41" s="132">
        <f t="shared" si="43"/>
        <v>4757176.0184560446</v>
      </c>
      <c r="FQ41" s="132">
        <f t="shared" si="43"/>
        <v>4778803.130116527</v>
      </c>
      <c r="FR41" s="132">
        <f t="shared" si="43"/>
        <v>4800431.5448754178</v>
      </c>
      <c r="FS41" s="132">
        <f t="shared" si="43"/>
        <v>4822060.992389854</v>
      </c>
      <c r="FT41" s="132">
        <f t="shared" si="43"/>
        <v>4843691.2035016064</v>
      </c>
      <c r="FU41" s="132">
        <f t="shared" si="43"/>
        <v>4865321.9102344308</v>
      </c>
      <c r="FV41" s="132">
        <f t="shared" si="43"/>
        <v>4886952.845791501</v>
      </c>
      <c r="FW41" s="132">
        <f t="shared" si="43"/>
        <v>4908583.7445527641</v>
      </c>
      <c r="FX41" s="132">
        <f t="shared" si="43"/>
        <v>4930214.3420723658</v>
      </c>
      <c r="FY41" s="132">
        <f t="shared" si="43"/>
        <v>4951844.3750760444</v>
      </c>
      <c r="FZ41" s="132">
        <f t="shared" si="43"/>
        <v>4973473.5814585164</v>
      </c>
      <c r="GA41" s="132">
        <f t="shared" si="43"/>
        <v>4995101.7002809197</v>
      </c>
      <c r="GB41" s="132">
        <f t="shared" si="43"/>
        <v>5016728.4717681864</v>
      </c>
      <c r="GC41" s="132">
        <f t="shared" si="43"/>
        <v>5038353.6373064844</v>
      </c>
      <c r="GD41" s="132">
        <f t="shared" si="43"/>
        <v>5059976.9394406034</v>
      </c>
      <c r="GE41" s="132">
        <f t="shared" si="43"/>
        <v>5081598.1218714025</v>
      </c>
      <c r="GF41" s="132">
        <f t="shared" si="43"/>
        <v>5103216.9294532528</v>
      </c>
      <c r="GG41" s="132">
        <f t="shared" si="43"/>
        <v>5124833.1081912983</v>
      </c>
      <c r="GH41" s="132">
        <f t="shared" si="43"/>
        <v>5146446.405239095</v>
      </c>
      <c r="GI41" s="132">
        <f t="shared" si="43"/>
        <v>5168056.5688960422</v>
      </c>
      <c r="GJ41" s="132">
        <f t="shared" si="43"/>
        <v>5189663.3486046484</v>
      </c>
      <c r="GK41" s="132">
        <f t="shared" si="43"/>
        <v>5211266.4949479438</v>
      </c>
      <c r="GL41" s="132">
        <f t="shared" ref="GL41:IQ41" si="44">GL40^2</f>
        <v>5232865.7596471347</v>
      </c>
      <c r="GM41" s="132">
        <f t="shared" si="44"/>
        <v>5254460.895558984</v>
      </c>
      <c r="GN41" s="132">
        <f t="shared" si="44"/>
        <v>5276051.6566731473</v>
      </c>
      <c r="GO41" s="132">
        <f t="shared" si="44"/>
        <v>5297637.7981095687</v>
      </c>
      <c r="GP41" s="132">
        <f t="shared" si="44"/>
        <v>5319219.0761161726</v>
      </c>
      <c r="GQ41" s="132">
        <f t="shared" si="44"/>
        <v>5340795.2480661357</v>
      </c>
      <c r="GR41" s="132">
        <f t="shared" si="44"/>
        <v>5362366.0724553941</v>
      </c>
      <c r="GS41" s="132">
        <f t="shared" si="44"/>
        <v>5383931.3089000881</v>
      </c>
      <c r="GT41" s="132">
        <f t="shared" si="44"/>
        <v>5405490.7181340232</v>
      </c>
      <c r="GU41" s="132">
        <f t="shared" si="44"/>
        <v>5427044.0620061643</v>
      </c>
      <c r="GV41" s="132">
        <f t="shared" si="44"/>
        <v>5448591.1034780508</v>
      </c>
      <c r="GW41" s="132">
        <f t="shared" si="44"/>
        <v>5470131.6066213241</v>
      </c>
      <c r="GX41" s="132">
        <f t="shared" si="44"/>
        <v>5491665.3366151452</v>
      </c>
      <c r="GY41" s="132">
        <f t="shared" si="44"/>
        <v>5513192.0597437229</v>
      </c>
      <c r="GZ41" s="132">
        <f t="shared" si="44"/>
        <v>5534711.5433937423</v>
      </c>
      <c r="HA41" s="132">
        <f t="shared" si="44"/>
        <v>5556223.5560518894</v>
      </c>
      <c r="HB41" s="132">
        <f t="shared" si="44"/>
        <v>5577727.867302306</v>
      </c>
      <c r="HC41" s="132">
        <f t="shared" si="44"/>
        <v>5599224.2478240822</v>
      </c>
      <c r="HD41" s="132">
        <f t="shared" si="44"/>
        <v>5620712.4693887746</v>
      </c>
      <c r="HE41" s="132">
        <f t="shared" si="44"/>
        <v>5642192.3048578491</v>
      </c>
      <c r="HF41" s="132">
        <f t="shared" si="44"/>
        <v>5663663.5281802183</v>
      </c>
      <c r="HG41" s="132">
        <f t="shared" si="44"/>
        <v>5685125.9143897248</v>
      </c>
      <c r="HH41" s="132">
        <f t="shared" si="44"/>
        <v>5706579.2396026487</v>
      </c>
      <c r="HI41" s="132">
        <f t="shared" si="44"/>
        <v>5728023.2810151866</v>
      </c>
      <c r="HJ41" s="132">
        <f t="shared" si="44"/>
        <v>5749457.8169010077</v>
      </c>
      <c r="HK41" s="132">
        <f t="shared" si="44"/>
        <v>5770882.6266087126</v>
      </c>
      <c r="HL41" s="132">
        <f t="shared" si="44"/>
        <v>5792297.490559387</v>
      </c>
      <c r="HM41" s="132">
        <f t="shared" si="44"/>
        <v>5813702.190244087</v>
      </c>
      <c r="HN41" s="132">
        <f t="shared" si="44"/>
        <v>5835096.508221373</v>
      </c>
      <c r="HO41" s="132">
        <f t="shared" si="44"/>
        <v>5856480.2281148471</v>
      </c>
      <c r="HP41" s="132">
        <f t="shared" si="44"/>
        <v>5877853.134610639</v>
      </c>
      <c r="HQ41" s="132">
        <f t="shared" si="44"/>
        <v>5899215.0134549653</v>
      </c>
      <c r="HR41" s="132">
        <f t="shared" si="44"/>
        <v>5920565.6514516445</v>
      </c>
      <c r="HS41" s="132">
        <f t="shared" si="44"/>
        <v>5941904.8364596441</v>
      </c>
      <c r="HT41" s="132">
        <f t="shared" si="44"/>
        <v>5963232.3573906049</v>
      </c>
      <c r="HU41" s="132">
        <f t="shared" si="44"/>
        <v>5984548.0042063696</v>
      </c>
      <c r="HV41" s="132">
        <f t="shared" si="44"/>
        <v>6005851.56791656</v>
      </c>
      <c r="HW41" s="132">
        <f t="shared" si="44"/>
        <v>6027142.8405760825</v>
      </c>
      <c r="HX41" s="132">
        <f t="shared" si="44"/>
        <v>6048421.6152827097</v>
      </c>
      <c r="HY41" s="132">
        <f t="shared" si="44"/>
        <v>6069687.6861745967</v>
      </c>
      <c r="HZ41" s="132">
        <f t="shared" si="44"/>
        <v>6090940.8484278712</v>
      </c>
      <c r="IA41" s="132">
        <f t="shared" si="44"/>
        <v>6112180.8982541505</v>
      </c>
      <c r="IB41" s="132">
        <f t="shared" si="44"/>
        <v>6133407.6328981435</v>
      </c>
      <c r="IC41" s="132">
        <f t="shared" si="44"/>
        <v>6154620.8506351784</v>
      </c>
      <c r="ID41" s="132">
        <f t="shared" si="44"/>
        <v>6175820.3507687682</v>
      </c>
      <c r="IE41" s="132">
        <f t="shared" si="44"/>
        <v>6197005.9336282192</v>
      </c>
      <c r="IF41" s="132">
        <f t="shared" si="44"/>
        <v>6218177.4005661402</v>
      </c>
      <c r="IG41" s="132">
        <f t="shared" si="44"/>
        <v>6239334.5539560858</v>
      </c>
      <c r="IH41" s="132">
        <f t="shared" si="44"/>
        <v>6260477.1971900547</v>
      </c>
      <c r="II41" s="132">
        <f t="shared" si="44"/>
        <v>6281605.1346761407</v>
      </c>
      <c r="IJ41" s="132">
        <f t="shared" si="44"/>
        <v>6302718.1718360726</v>
      </c>
      <c r="IK41" s="132">
        <f t="shared" si="44"/>
        <v>6323816.1151028154</v>
      </c>
      <c r="IL41" s="132">
        <f t="shared" si="44"/>
        <v>6344898.7719181469</v>
      </c>
      <c r="IM41" s="132">
        <f t="shared" si="44"/>
        <v>6365965.9507302549</v>
      </c>
      <c r="IN41" s="132">
        <f t="shared" si="44"/>
        <v>6387017.4609913481</v>
      </c>
      <c r="IO41" s="132">
        <f t="shared" si="44"/>
        <v>6408053.113155216</v>
      </c>
      <c r="IP41" s="132">
        <f t="shared" si="44"/>
        <v>6429072.7186748618</v>
      </c>
      <c r="IQ41" s="132">
        <f t="shared" si="44"/>
        <v>6450076.0900000818</v>
      </c>
    </row>
    <row r="42" spans="1:252" x14ac:dyDescent="0.25">
      <c r="A42" s="132" t="s">
        <v>76</v>
      </c>
      <c r="B42" s="132" t="str">
        <f t="shared" ref="B42:BM42" si="45">(IF(B41=$B$43,B39,""))</f>
        <v/>
      </c>
      <c r="C42" s="132" t="str">
        <f t="shared" si="45"/>
        <v/>
      </c>
      <c r="D42" s="132" t="str">
        <f t="shared" si="45"/>
        <v/>
      </c>
      <c r="E42" s="132" t="str">
        <f t="shared" si="45"/>
        <v/>
      </c>
      <c r="F42" s="132" t="str">
        <f t="shared" si="45"/>
        <v/>
      </c>
      <c r="G42" s="132" t="str">
        <f t="shared" si="45"/>
        <v/>
      </c>
      <c r="H42" s="132" t="str">
        <f t="shared" si="45"/>
        <v/>
      </c>
      <c r="I42" s="132" t="str">
        <f t="shared" si="45"/>
        <v/>
      </c>
      <c r="J42" s="132" t="str">
        <f t="shared" si="45"/>
        <v/>
      </c>
      <c r="K42" s="132" t="str">
        <f t="shared" si="45"/>
        <v/>
      </c>
      <c r="L42" s="132" t="str">
        <f t="shared" si="45"/>
        <v/>
      </c>
      <c r="M42" s="132" t="str">
        <f t="shared" si="45"/>
        <v/>
      </c>
      <c r="N42" s="132" t="str">
        <f t="shared" si="45"/>
        <v/>
      </c>
      <c r="O42" s="132" t="str">
        <f t="shared" si="45"/>
        <v/>
      </c>
      <c r="P42" s="132" t="str">
        <f t="shared" si="45"/>
        <v/>
      </c>
      <c r="Q42" s="132" t="str">
        <f t="shared" si="45"/>
        <v/>
      </c>
      <c r="R42" s="132" t="str">
        <f t="shared" si="45"/>
        <v/>
      </c>
      <c r="S42" s="132" t="str">
        <f t="shared" si="45"/>
        <v/>
      </c>
      <c r="T42" s="132" t="str">
        <f t="shared" si="45"/>
        <v/>
      </c>
      <c r="U42" s="132" t="str">
        <f t="shared" si="45"/>
        <v/>
      </c>
      <c r="V42" s="132" t="str">
        <f t="shared" si="45"/>
        <v/>
      </c>
      <c r="W42" s="132" t="str">
        <f t="shared" si="45"/>
        <v/>
      </c>
      <c r="X42" s="132" t="str">
        <f t="shared" si="45"/>
        <v/>
      </c>
      <c r="Y42" s="132" t="str">
        <f t="shared" si="45"/>
        <v/>
      </c>
      <c r="Z42" s="132" t="str">
        <f t="shared" si="45"/>
        <v/>
      </c>
      <c r="AA42" s="132" t="str">
        <f t="shared" si="45"/>
        <v/>
      </c>
      <c r="AB42" s="132" t="str">
        <f t="shared" si="45"/>
        <v/>
      </c>
      <c r="AC42" s="132" t="str">
        <f t="shared" si="45"/>
        <v/>
      </c>
      <c r="AD42" s="132" t="str">
        <f t="shared" si="45"/>
        <v/>
      </c>
      <c r="AE42" s="132" t="str">
        <f t="shared" si="45"/>
        <v/>
      </c>
      <c r="AF42" s="132" t="str">
        <f t="shared" si="45"/>
        <v/>
      </c>
      <c r="AG42" s="132" t="str">
        <f t="shared" si="45"/>
        <v/>
      </c>
      <c r="AH42" s="132" t="str">
        <f t="shared" si="45"/>
        <v/>
      </c>
      <c r="AI42" s="132" t="str">
        <f t="shared" si="45"/>
        <v/>
      </c>
      <c r="AJ42" s="132" t="str">
        <f t="shared" si="45"/>
        <v/>
      </c>
      <c r="AK42" s="132" t="str">
        <f t="shared" si="45"/>
        <v/>
      </c>
      <c r="AL42" s="132" t="str">
        <f t="shared" si="45"/>
        <v/>
      </c>
      <c r="AM42" s="132" t="str">
        <f t="shared" si="45"/>
        <v/>
      </c>
      <c r="AN42" s="132" t="str">
        <f t="shared" si="45"/>
        <v/>
      </c>
      <c r="AO42" s="132" t="str">
        <f t="shared" si="45"/>
        <v/>
      </c>
      <c r="AP42" s="132" t="str">
        <f t="shared" si="45"/>
        <v/>
      </c>
      <c r="AQ42" s="132" t="str">
        <f t="shared" si="45"/>
        <v/>
      </c>
      <c r="AR42" s="132" t="str">
        <f t="shared" si="45"/>
        <v/>
      </c>
      <c r="AS42" s="132" t="str">
        <f t="shared" si="45"/>
        <v/>
      </c>
      <c r="AT42" s="132" t="str">
        <f t="shared" si="45"/>
        <v/>
      </c>
      <c r="AU42" s="132" t="str">
        <f t="shared" si="45"/>
        <v/>
      </c>
      <c r="AV42" s="132" t="str">
        <f t="shared" si="45"/>
        <v/>
      </c>
      <c r="AW42" s="132" t="str">
        <f t="shared" si="45"/>
        <v/>
      </c>
      <c r="AX42" s="132" t="str">
        <f t="shared" si="45"/>
        <v/>
      </c>
      <c r="AY42" s="132" t="str">
        <f t="shared" si="45"/>
        <v/>
      </c>
      <c r="AZ42" s="132" t="str">
        <f t="shared" si="45"/>
        <v/>
      </c>
      <c r="BA42" s="132" t="str">
        <f t="shared" si="45"/>
        <v/>
      </c>
      <c r="BB42" s="132" t="str">
        <f t="shared" si="45"/>
        <v/>
      </c>
      <c r="BC42" s="132" t="str">
        <f t="shared" si="45"/>
        <v/>
      </c>
      <c r="BD42" s="132" t="str">
        <f t="shared" si="45"/>
        <v/>
      </c>
      <c r="BE42" s="132" t="str">
        <f t="shared" si="45"/>
        <v/>
      </c>
      <c r="BF42" s="132" t="str">
        <f t="shared" si="45"/>
        <v/>
      </c>
      <c r="BG42" s="132" t="str">
        <f t="shared" si="45"/>
        <v/>
      </c>
      <c r="BH42" s="132" t="str">
        <f t="shared" si="45"/>
        <v/>
      </c>
      <c r="BI42" s="132" t="str">
        <f t="shared" si="45"/>
        <v/>
      </c>
      <c r="BJ42" s="132" t="str">
        <f t="shared" si="45"/>
        <v/>
      </c>
      <c r="BK42" s="132" t="str">
        <f t="shared" si="45"/>
        <v/>
      </c>
      <c r="BL42" s="132" t="str">
        <f t="shared" si="45"/>
        <v/>
      </c>
      <c r="BM42" s="132" t="str">
        <f t="shared" si="45"/>
        <v/>
      </c>
      <c r="BN42" s="132" t="str">
        <f t="shared" ref="BN42:DY42" si="46">(IF(BN41=$B$43,BN39,""))</f>
        <v/>
      </c>
      <c r="BO42" s="132" t="str">
        <f t="shared" si="46"/>
        <v/>
      </c>
      <c r="BP42" s="132" t="str">
        <f t="shared" si="46"/>
        <v/>
      </c>
      <c r="BQ42" s="132" t="str">
        <f t="shared" si="46"/>
        <v/>
      </c>
      <c r="BR42" s="132" t="str">
        <f t="shared" si="46"/>
        <v/>
      </c>
      <c r="BS42" s="132" t="str">
        <f t="shared" si="46"/>
        <v/>
      </c>
      <c r="BT42" s="132" t="str">
        <f t="shared" si="46"/>
        <v/>
      </c>
      <c r="BU42" s="132" t="str">
        <f t="shared" si="46"/>
        <v/>
      </c>
      <c r="BV42" s="132" t="str">
        <f t="shared" si="46"/>
        <v/>
      </c>
      <c r="BW42" s="132" t="str">
        <f t="shared" si="46"/>
        <v/>
      </c>
      <c r="BX42" s="132" t="str">
        <f t="shared" si="46"/>
        <v/>
      </c>
      <c r="BY42" s="132" t="str">
        <f t="shared" si="46"/>
        <v/>
      </c>
      <c r="BZ42" s="132" t="str">
        <f t="shared" si="46"/>
        <v/>
      </c>
      <c r="CA42" s="132" t="str">
        <f t="shared" si="46"/>
        <v/>
      </c>
      <c r="CB42" s="132" t="str">
        <f t="shared" si="46"/>
        <v/>
      </c>
      <c r="CC42" s="132" t="str">
        <f t="shared" si="46"/>
        <v/>
      </c>
      <c r="CD42" s="132" t="str">
        <f t="shared" si="46"/>
        <v/>
      </c>
      <c r="CE42" s="132" t="str">
        <f t="shared" si="46"/>
        <v/>
      </c>
      <c r="CF42" s="132" t="str">
        <f t="shared" si="46"/>
        <v/>
      </c>
      <c r="CG42" s="132" t="str">
        <f t="shared" si="46"/>
        <v/>
      </c>
      <c r="CH42" s="132" t="str">
        <f t="shared" si="46"/>
        <v/>
      </c>
      <c r="CI42" s="132" t="str">
        <f t="shared" si="46"/>
        <v/>
      </c>
      <c r="CJ42" s="132" t="str">
        <f t="shared" si="46"/>
        <v/>
      </c>
      <c r="CK42" s="132" t="str">
        <f t="shared" si="46"/>
        <v/>
      </c>
      <c r="CL42" s="132" t="str">
        <f t="shared" si="46"/>
        <v/>
      </c>
      <c r="CM42" s="132" t="str">
        <f t="shared" si="46"/>
        <v/>
      </c>
      <c r="CN42" s="132" t="str">
        <f t="shared" si="46"/>
        <v/>
      </c>
      <c r="CO42" s="132" t="str">
        <f t="shared" si="46"/>
        <v/>
      </c>
      <c r="CP42" s="132" t="str">
        <f t="shared" si="46"/>
        <v/>
      </c>
      <c r="CQ42" s="132" t="str">
        <f t="shared" si="46"/>
        <v/>
      </c>
      <c r="CR42" s="132" t="str">
        <f t="shared" si="46"/>
        <v/>
      </c>
      <c r="CS42" s="132" t="str">
        <f t="shared" si="46"/>
        <v/>
      </c>
      <c r="CT42" s="132" t="str">
        <f t="shared" si="46"/>
        <v/>
      </c>
      <c r="CU42" s="132" t="str">
        <f t="shared" si="46"/>
        <v/>
      </c>
      <c r="CV42" s="132" t="str">
        <f t="shared" si="46"/>
        <v/>
      </c>
      <c r="CW42" s="132" t="str">
        <f t="shared" si="46"/>
        <v/>
      </c>
      <c r="CX42" s="132" t="str">
        <f t="shared" si="46"/>
        <v/>
      </c>
      <c r="CY42" s="132" t="str">
        <f t="shared" si="46"/>
        <v/>
      </c>
      <c r="CZ42" s="132" t="str">
        <f t="shared" si="46"/>
        <v/>
      </c>
      <c r="DA42" s="132" t="str">
        <f t="shared" si="46"/>
        <v/>
      </c>
      <c r="DB42" s="132" t="str">
        <f t="shared" si="46"/>
        <v/>
      </c>
      <c r="DC42" s="132" t="str">
        <f t="shared" si="46"/>
        <v/>
      </c>
      <c r="DD42" s="132" t="str">
        <f t="shared" si="46"/>
        <v/>
      </c>
      <c r="DE42" s="132" t="str">
        <f t="shared" si="46"/>
        <v/>
      </c>
      <c r="DF42" s="132" t="str">
        <f t="shared" si="46"/>
        <v/>
      </c>
      <c r="DG42" s="132" t="str">
        <f t="shared" si="46"/>
        <v/>
      </c>
      <c r="DH42" s="132" t="str">
        <f t="shared" si="46"/>
        <v/>
      </c>
      <c r="DI42" s="132" t="str">
        <f t="shared" si="46"/>
        <v/>
      </c>
      <c r="DJ42" s="132" t="str">
        <f t="shared" si="46"/>
        <v/>
      </c>
      <c r="DK42" s="132" t="str">
        <f t="shared" si="46"/>
        <v/>
      </c>
      <c r="DL42" s="132" t="str">
        <f t="shared" si="46"/>
        <v/>
      </c>
      <c r="DM42" s="132" t="str">
        <f t="shared" si="46"/>
        <v/>
      </c>
      <c r="DN42" s="132" t="str">
        <f t="shared" si="46"/>
        <v/>
      </c>
      <c r="DO42" s="132" t="str">
        <f t="shared" si="46"/>
        <v/>
      </c>
      <c r="DP42" s="132" t="str">
        <f t="shared" si="46"/>
        <v/>
      </c>
      <c r="DQ42" s="132" t="str">
        <f t="shared" si="46"/>
        <v/>
      </c>
      <c r="DR42" s="132" t="str">
        <f t="shared" si="46"/>
        <v/>
      </c>
      <c r="DS42" s="132" t="str">
        <f t="shared" si="46"/>
        <v/>
      </c>
      <c r="DT42" s="132" t="str">
        <f t="shared" si="46"/>
        <v/>
      </c>
      <c r="DU42" s="132" t="str">
        <f t="shared" si="46"/>
        <v/>
      </c>
      <c r="DV42" s="132" t="str">
        <f t="shared" si="46"/>
        <v/>
      </c>
      <c r="DW42" s="132" t="str">
        <f t="shared" si="46"/>
        <v/>
      </c>
      <c r="DX42" s="132" t="str">
        <f t="shared" si="46"/>
        <v/>
      </c>
      <c r="DY42" s="132" t="str">
        <f t="shared" si="46"/>
        <v/>
      </c>
      <c r="DZ42" s="132" t="str">
        <f t="shared" ref="DZ42:GK42" si="47">(IF(DZ41=$B$43,DZ39,""))</f>
        <v/>
      </c>
      <c r="EA42" s="132" t="str">
        <f t="shared" si="47"/>
        <v/>
      </c>
      <c r="EB42" s="132" t="str">
        <f t="shared" si="47"/>
        <v/>
      </c>
      <c r="EC42" s="132" t="str">
        <f t="shared" si="47"/>
        <v/>
      </c>
      <c r="ED42" s="132" t="str">
        <f t="shared" si="47"/>
        <v/>
      </c>
      <c r="EE42" s="132" t="str">
        <f t="shared" si="47"/>
        <v/>
      </c>
      <c r="EF42" s="132" t="str">
        <f t="shared" si="47"/>
        <v/>
      </c>
      <c r="EG42" s="132" t="str">
        <f t="shared" si="47"/>
        <v/>
      </c>
      <c r="EH42" s="132" t="str">
        <f t="shared" si="47"/>
        <v/>
      </c>
      <c r="EI42" s="132" t="str">
        <f t="shared" si="47"/>
        <v/>
      </c>
      <c r="EJ42" s="132" t="str">
        <f t="shared" si="47"/>
        <v/>
      </c>
      <c r="EK42" s="132" t="str">
        <f t="shared" si="47"/>
        <v/>
      </c>
      <c r="EL42" s="132" t="str">
        <f t="shared" si="47"/>
        <v/>
      </c>
      <c r="EM42" s="132" t="str">
        <f t="shared" si="47"/>
        <v/>
      </c>
      <c r="EN42" s="132" t="str">
        <f t="shared" si="47"/>
        <v/>
      </c>
      <c r="EO42" s="132" t="str">
        <f t="shared" si="47"/>
        <v/>
      </c>
      <c r="EP42" s="132" t="str">
        <f t="shared" si="47"/>
        <v/>
      </c>
      <c r="EQ42" s="132" t="str">
        <f t="shared" si="47"/>
        <v/>
      </c>
      <c r="ER42" s="132" t="str">
        <f t="shared" si="47"/>
        <v/>
      </c>
      <c r="ES42" s="132" t="str">
        <f t="shared" si="47"/>
        <v/>
      </c>
      <c r="ET42" s="132" t="str">
        <f t="shared" si="47"/>
        <v/>
      </c>
      <c r="EU42" s="132" t="str">
        <f t="shared" si="47"/>
        <v/>
      </c>
      <c r="EV42" s="132" t="str">
        <f t="shared" si="47"/>
        <v/>
      </c>
      <c r="EW42" s="132" t="str">
        <f t="shared" si="47"/>
        <v/>
      </c>
      <c r="EX42" s="132" t="str">
        <f t="shared" si="47"/>
        <v/>
      </c>
      <c r="EY42" s="132" t="str">
        <f t="shared" si="47"/>
        <v/>
      </c>
      <c r="EZ42" s="132" t="str">
        <f t="shared" si="47"/>
        <v/>
      </c>
      <c r="FA42" s="132" t="str">
        <f t="shared" si="47"/>
        <v/>
      </c>
      <c r="FB42" s="132" t="str">
        <f t="shared" si="47"/>
        <v/>
      </c>
      <c r="FC42" s="132" t="str">
        <f t="shared" si="47"/>
        <v/>
      </c>
      <c r="FD42" s="132" t="str">
        <f t="shared" si="47"/>
        <v/>
      </c>
      <c r="FE42" s="132" t="str">
        <f t="shared" si="47"/>
        <v/>
      </c>
      <c r="FF42" s="132" t="str">
        <f t="shared" si="47"/>
        <v/>
      </c>
      <c r="FG42" s="132" t="str">
        <f t="shared" si="47"/>
        <v/>
      </c>
      <c r="FH42" s="132" t="str">
        <f t="shared" si="47"/>
        <v/>
      </c>
      <c r="FI42" s="132" t="str">
        <f t="shared" si="47"/>
        <v/>
      </c>
      <c r="FJ42" s="132" t="str">
        <f t="shared" si="47"/>
        <v/>
      </c>
      <c r="FK42" s="132" t="str">
        <f t="shared" si="47"/>
        <v/>
      </c>
      <c r="FL42" s="132" t="str">
        <f t="shared" si="47"/>
        <v/>
      </c>
      <c r="FM42" s="132" t="str">
        <f t="shared" si="47"/>
        <v/>
      </c>
      <c r="FN42" s="132" t="str">
        <f t="shared" si="47"/>
        <v/>
      </c>
      <c r="FO42" s="132" t="str">
        <f t="shared" si="47"/>
        <v/>
      </c>
      <c r="FP42" s="132" t="str">
        <f t="shared" si="47"/>
        <v/>
      </c>
      <c r="FQ42" s="132" t="str">
        <f t="shared" si="47"/>
        <v/>
      </c>
      <c r="FR42" s="132" t="str">
        <f t="shared" si="47"/>
        <v/>
      </c>
      <c r="FS42" s="132" t="str">
        <f t="shared" si="47"/>
        <v/>
      </c>
      <c r="FT42" s="132" t="str">
        <f t="shared" si="47"/>
        <v/>
      </c>
      <c r="FU42" s="132" t="str">
        <f t="shared" si="47"/>
        <v/>
      </c>
      <c r="FV42" s="132" t="str">
        <f t="shared" si="47"/>
        <v/>
      </c>
      <c r="FW42" s="132" t="str">
        <f t="shared" si="47"/>
        <v/>
      </c>
      <c r="FX42" s="132" t="str">
        <f t="shared" si="47"/>
        <v/>
      </c>
      <c r="FY42" s="132" t="str">
        <f t="shared" si="47"/>
        <v/>
      </c>
      <c r="FZ42" s="132" t="str">
        <f t="shared" si="47"/>
        <v/>
      </c>
      <c r="GA42" s="132" t="str">
        <f t="shared" si="47"/>
        <v/>
      </c>
      <c r="GB42" s="132" t="str">
        <f t="shared" si="47"/>
        <v/>
      </c>
      <c r="GC42" s="132" t="str">
        <f t="shared" si="47"/>
        <v/>
      </c>
      <c r="GD42" s="132" t="str">
        <f t="shared" si="47"/>
        <v/>
      </c>
      <c r="GE42" s="132" t="str">
        <f t="shared" si="47"/>
        <v/>
      </c>
      <c r="GF42" s="132" t="str">
        <f t="shared" si="47"/>
        <v/>
      </c>
      <c r="GG42" s="132" t="str">
        <f t="shared" si="47"/>
        <v/>
      </c>
      <c r="GH42" s="132" t="str">
        <f t="shared" si="47"/>
        <v/>
      </c>
      <c r="GI42" s="132" t="str">
        <f t="shared" si="47"/>
        <v/>
      </c>
      <c r="GJ42" s="132" t="str">
        <f t="shared" si="47"/>
        <v/>
      </c>
      <c r="GK42" s="132" t="str">
        <f t="shared" si="47"/>
        <v/>
      </c>
      <c r="GL42" s="132" t="str">
        <f t="shared" ref="GL42:IQ42" si="48">(IF(GL41=$B$43,GL39,""))</f>
        <v/>
      </c>
      <c r="GM42" s="132" t="str">
        <f t="shared" si="48"/>
        <v/>
      </c>
      <c r="GN42" s="132" t="str">
        <f t="shared" si="48"/>
        <v/>
      </c>
      <c r="GO42" s="132" t="str">
        <f t="shared" si="48"/>
        <v/>
      </c>
      <c r="GP42" s="132" t="str">
        <f t="shared" si="48"/>
        <v/>
      </c>
      <c r="GQ42" s="132" t="str">
        <f t="shared" si="48"/>
        <v/>
      </c>
      <c r="GR42" s="132" t="str">
        <f t="shared" si="48"/>
        <v/>
      </c>
      <c r="GS42" s="132" t="str">
        <f t="shared" si="48"/>
        <v/>
      </c>
      <c r="GT42" s="132" t="str">
        <f t="shared" si="48"/>
        <v/>
      </c>
      <c r="GU42" s="132" t="str">
        <f t="shared" si="48"/>
        <v/>
      </c>
      <c r="GV42" s="132" t="str">
        <f t="shared" si="48"/>
        <v/>
      </c>
      <c r="GW42" s="132" t="str">
        <f t="shared" si="48"/>
        <v/>
      </c>
      <c r="GX42" s="132" t="str">
        <f t="shared" si="48"/>
        <v/>
      </c>
      <c r="GY42" s="132" t="str">
        <f t="shared" si="48"/>
        <v/>
      </c>
      <c r="GZ42" s="132" t="str">
        <f t="shared" si="48"/>
        <v/>
      </c>
      <c r="HA42" s="132" t="str">
        <f t="shared" si="48"/>
        <v/>
      </c>
      <c r="HB42" s="132" t="str">
        <f t="shared" si="48"/>
        <v/>
      </c>
      <c r="HC42" s="132" t="str">
        <f t="shared" si="48"/>
        <v/>
      </c>
      <c r="HD42" s="132" t="str">
        <f t="shared" si="48"/>
        <v/>
      </c>
      <c r="HE42" s="132" t="str">
        <f t="shared" si="48"/>
        <v/>
      </c>
      <c r="HF42" s="132" t="str">
        <f t="shared" si="48"/>
        <v/>
      </c>
      <c r="HG42" s="132" t="str">
        <f t="shared" si="48"/>
        <v/>
      </c>
      <c r="HH42" s="132" t="str">
        <f t="shared" si="48"/>
        <v/>
      </c>
      <c r="HI42" s="132" t="str">
        <f t="shared" si="48"/>
        <v/>
      </c>
      <c r="HJ42" s="132" t="str">
        <f t="shared" si="48"/>
        <v/>
      </c>
      <c r="HK42" s="132" t="str">
        <f t="shared" si="48"/>
        <v/>
      </c>
      <c r="HL42" s="132" t="str">
        <f t="shared" si="48"/>
        <v/>
      </c>
      <c r="HM42" s="132" t="str">
        <f t="shared" si="48"/>
        <v/>
      </c>
      <c r="HN42" s="132" t="str">
        <f t="shared" si="48"/>
        <v/>
      </c>
      <c r="HO42" s="132" t="str">
        <f t="shared" si="48"/>
        <v/>
      </c>
      <c r="HP42" s="132" t="str">
        <f t="shared" si="48"/>
        <v/>
      </c>
      <c r="HQ42" s="132" t="str">
        <f t="shared" si="48"/>
        <v/>
      </c>
      <c r="HR42" s="132" t="str">
        <f t="shared" si="48"/>
        <v/>
      </c>
      <c r="HS42" s="132" t="str">
        <f t="shared" si="48"/>
        <v/>
      </c>
      <c r="HT42" s="132" t="str">
        <f t="shared" si="48"/>
        <v/>
      </c>
      <c r="HU42" s="132" t="str">
        <f t="shared" si="48"/>
        <v/>
      </c>
      <c r="HV42" s="132" t="str">
        <f t="shared" si="48"/>
        <v/>
      </c>
      <c r="HW42" s="132" t="str">
        <f t="shared" si="48"/>
        <v/>
      </c>
      <c r="HX42" s="132" t="str">
        <f t="shared" si="48"/>
        <v/>
      </c>
      <c r="HY42" s="132" t="str">
        <f t="shared" si="48"/>
        <v/>
      </c>
      <c r="HZ42" s="132" t="str">
        <f t="shared" si="48"/>
        <v/>
      </c>
      <c r="IA42" s="132" t="str">
        <f t="shared" si="48"/>
        <v/>
      </c>
      <c r="IB42" s="132" t="str">
        <f t="shared" si="48"/>
        <v/>
      </c>
      <c r="IC42" s="132" t="str">
        <f t="shared" si="48"/>
        <v/>
      </c>
      <c r="ID42" s="132" t="str">
        <f t="shared" si="48"/>
        <v/>
      </c>
      <c r="IE42" s="132" t="str">
        <f t="shared" si="48"/>
        <v/>
      </c>
      <c r="IF42" s="132" t="str">
        <f t="shared" si="48"/>
        <v/>
      </c>
      <c r="IG42" s="132" t="str">
        <f t="shared" si="48"/>
        <v/>
      </c>
      <c r="IH42" s="132" t="str">
        <f t="shared" si="48"/>
        <v/>
      </c>
      <c r="II42" s="132" t="str">
        <f t="shared" si="48"/>
        <v/>
      </c>
      <c r="IJ42" s="132" t="str">
        <f t="shared" si="48"/>
        <v/>
      </c>
      <c r="IK42" s="132" t="str">
        <f t="shared" si="48"/>
        <v/>
      </c>
      <c r="IL42" s="132" t="str">
        <f t="shared" si="48"/>
        <v/>
      </c>
      <c r="IM42" s="132" t="str">
        <f t="shared" si="48"/>
        <v/>
      </c>
      <c r="IN42" s="132" t="str">
        <f t="shared" si="48"/>
        <v/>
      </c>
      <c r="IO42" s="132" t="str">
        <f t="shared" si="48"/>
        <v/>
      </c>
      <c r="IP42" s="132" t="str">
        <f t="shared" si="48"/>
        <v/>
      </c>
      <c r="IQ42" s="132" t="str">
        <f t="shared" si="48"/>
        <v/>
      </c>
    </row>
    <row r="43" spans="1:252" x14ac:dyDescent="0.25">
      <c r="A43" s="132" t="s">
        <v>77</v>
      </c>
      <c r="B43" s="132">
        <f>MIN(B37:IR37,B41:IQ41)</f>
        <v>5.1454207959042266</v>
      </c>
    </row>
    <row r="44" spans="1:252" x14ac:dyDescent="0.25">
      <c r="A44" s="141" t="s">
        <v>74</v>
      </c>
      <c r="B44" s="132">
        <f>SUM(B38:IR38,B42:IQ42)</f>
        <v>0.52</v>
      </c>
    </row>
    <row r="46" spans="1:252" x14ac:dyDescent="0.25">
      <c r="A46" s="140" t="s">
        <v>56</v>
      </c>
      <c r="B46" s="132">
        <v>0</v>
      </c>
      <c r="C46" s="132">
        <v>5.0000000000000001E-3</v>
      </c>
      <c r="D46" s="132">
        <v>0.01</v>
      </c>
      <c r="E46" s="132">
        <v>1.4999999999999999E-2</v>
      </c>
      <c r="F46" s="132">
        <v>0.02</v>
      </c>
      <c r="G46" s="132">
        <v>2.5000000000000001E-2</v>
      </c>
      <c r="H46" s="132">
        <v>0.03</v>
      </c>
      <c r="I46" s="132">
        <v>3.5000000000000003E-2</v>
      </c>
      <c r="J46" s="132">
        <v>0.04</v>
      </c>
      <c r="K46" s="132">
        <v>4.4999999999999998E-2</v>
      </c>
      <c r="L46" s="132">
        <v>0.05</v>
      </c>
      <c r="M46" s="132">
        <v>5.5E-2</v>
      </c>
      <c r="N46" s="132">
        <v>0.06</v>
      </c>
      <c r="O46" s="132">
        <v>6.5000000000000002E-2</v>
      </c>
      <c r="P46" s="132">
        <v>7.0000000000000007E-2</v>
      </c>
      <c r="Q46" s="132">
        <v>7.4999999999999997E-2</v>
      </c>
      <c r="R46" s="132">
        <v>0.08</v>
      </c>
      <c r="S46" s="132">
        <v>8.5000000000000006E-2</v>
      </c>
      <c r="T46" s="132">
        <v>0.09</v>
      </c>
      <c r="U46" s="132">
        <v>9.5000000000000001E-2</v>
      </c>
      <c r="V46" s="132">
        <v>0.1</v>
      </c>
      <c r="W46" s="132">
        <v>0.105</v>
      </c>
      <c r="X46" s="132">
        <v>0.11</v>
      </c>
      <c r="Y46" s="132">
        <v>0.115</v>
      </c>
      <c r="Z46" s="132">
        <v>0.12</v>
      </c>
      <c r="AA46" s="132">
        <v>0.125</v>
      </c>
      <c r="AB46" s="132">
        <v>0.13</v>
      </c>
      <c r="AC46" s="132">
        <v>0.13500000000000001</v>
      </c>
      <c r="AD46" s="132">
        <v>0.14000000000000001</v>
      </c>
      <c r="AE46" s="132">
        <v>0.14499999999999999</v>
      </c>
      <c r="AF46" s="132">
        <v>0.15</v>
      </c>
      <c r="AG46" s="132">
        <v>0.155</v>
      </c>
      <c r="AH46" s="132">
        <v>0.16</v>
      </c>
      <c r="AI46" s="132">
        <v>0.16500000000000001</v>
      </c>
      <c r="AJ46" s="132">
        <v>0.17</v>
      </c>
      <c r="AK46" s="132">
        <v>0.17499999999999999</v>
      </c>
      <c r="AL46" s="132">
        <v>0.18</v>
      </c>
      <c r="AM46" s="132">
        <v>0.185</v>
      </c>
      <c r="AN46" s="132">
        <v>0.19</v>
      </c>
      <c r="AO46" s="132">
        <v>0.19500000000000001</v>
      </c>
      <c r="AP46" s="132">
        <v>0.2</v>
      </c>
      <c r="AQ46" s="132">
        <v>0.20499999999999999</v>
      </c>
      <c r="AR46" s="132">
        <v>0.21</v>
      </c>
      <c r="AS46" s="132">
        <v>0.215</v>
      </c>
      <c r="AT46" s="132">
        <v>0.22</v>
      </c>
      <c r="AU46" s="132">
        <v>0.22500000000000001</v>
      </c>
      <c r="AV46" s="132">
        <v>0.23</v>
      </c>
      <c r="AW46" s="132">
        <v>0.23499999999999999</v>
      </c>
      <c r="AX46" s="132">
        <v>0.24</v>
      </c>
      <c r="AY46" s="132">
        <v>0.245</v>
      </c>
      <c r="AZ46" s="132">
        <v>0.25</v>
      </c>
      <c r="BA46" s="132">
        <v>0.255</v>
      </c>
      <c r="BB46" s="132">
        <v>0.26</v>
      </c>
      <c r="BC46" s="132">
        <v>0.26500000000000001</v>
      </c>
      <c r="BD46" s="132">
        <v>0.27</v>
      </c>
      <c r="BE46" s="132">
        <v>0.27500000000000002</v>
      </c>
      <c r="BF46" s="132">
        <v>0.28000000000000003</v>
      </c>
      <c r="BG46" s="132">
        <v>0.28499999999999998</v>
      </c>
      <c r="BH46" s="132">
        <v>0.28999999999999998</v>
      </c>
      <c r="BI46" s="132">
        <v>0.29499999999999998</v>
      </c>
      <c r="BJ46" s="132">
        <v>0.3</v>
      </c>
      <c r="BK46" s="132">
        <v>0.30499999999999999</v>
      </c>
      <c r="BL46" s="132">
        <v>0.31</v>
      </c>
      <c r="BM46" s="132">
        <v>0.315</v>
      </c>
      <c r="BN46" s="132">
        <v>0.32</v>
      </c>
      <c r="BO46" s="132">
        <v>0.32500000000000001</v>
      </c>
      <c r="BP46" s="132">
        <v>0.33</v>
      </c>
      <c r="BQ46" s="132">
        <v>0.33500000000000002</v>
      </c>
      <c r="BR46" s="132">
        <v>0.34</v>
      </c>
      <c r="BS46" s="132">
        <v>0.34499999999999997</v>
      </c>
      <c r="BT46" s="132">
        <v>0.35</v>
      </c>
      <c r="BU46" s="132">
        <v>0.35499999999999998</v>
      </c>
      <c r="BV46" s="132">
        <v>0.36</v>
      </c>
      <c r="BW46" s="132">
        <v>0.36499999999999999</v>
      </c>
      <c r="BX46" s="132">
        <v>0.37</v>
      </c>
      <c r="BY46" s="132">
        <v>0.375</v>
      </c>
      <c r="BZ46" s="132">
        <v>0.38</v>
      </c>
      <c r="CA46" s="132">
        <v>0.38500000000000001</v>
      </c>
      <c r="CB46" s="132">
        <v>0.39</v>
      </c>
      <c r="CC46" s="132">
        <v>0.39500000000000002</v>
      </c>
      <c r="CD46" s="132">
        <v>0.4</v>
      </c>
      <c r="CE46" s="132">
        <v>0.40500000000000003</v>
      </c>
      <c r="CF46" s="132">
        <v>0.41</v>
      </c>
      <c r="CG46" s="132">
        <v>0.41499999999999998</v>
      </c>
      <c r="CH46" s="132">
        <v>0.42</v>
      </c>
      <c r="CI46" s="132">
        <v>0.42499999999999999</v>
      </c>
      <c r="CJ46" s="132">
        <v>0.43</v>
      </c>
      <c r="CK46" s="132">
        <v>0.435</v>
      </c>
      <c r="CL46" s="132">
        <v>0.44</v>
      </c>
      <c r="CM46" s="132">
        <v>0.44500000000000001</v>
      </c>
      <c r="CN46" s="132">
        <v>0.45</v>
      </c>
      <c r="CO46" s="132">
        <v>0.45500000000000002</v>
      </c>
      <c r="CP46" s="132">
        <v>0.46</v>
      </c>
      <c r="CQ46" s="132">
        <v>0.46500000000000002</v>
      </c>
      <c r="CR46" s="132">
        <v>0.47</v>
      </c>
      <c r="CS46" s="132">
        <v>0.47499999999999998</v>
      </c>
      <c r="CT46" s="132">
        <v>0.48</v>
      </c>
      <c r="CU46" s="132">
        <v>0.48499999999999999</v>
      </c>
      <c r="CV46" s="132">
        <v>0.49</v>
      </c>
      <c r="CW46" s="132">
        <v>0.495</v>
      </c>
      <c r="CX46" s="132">
        <v>0.5</v>
      </c>
      <c r="CY46" s="132">
        <v>0.505</v>
      </c>
      <c r="CZ46" s="132">
        <v>0.51</v>
      </c>
      <c r="DA46" s="132">
        <v>0.51500000000000001</v>
      </c>
      <c r="DB46" s="132">
        <v>0.52</v>
      </c>
      <c r="DC46" s="132">
        <v>0.52500000000000002</v>
      </c>
      <c r="DD46" s="132">
        <v>0.53</v>
      </c>
      <c r="DE46" s="132">
        <v>0.53500000000000003</v>
      </c>
      <c r="DF46" s="132">
        <v>0.54</v>
      </c>
      <c r="DG46" s="132">
        <v>0.54500000000000004</v>
      </c>
      <c r="DH46" s="132">
        <v>0.55000000000000004</v>
      </c>
      <c r="DI46" s="132">
        <v>0.55500000000000005</v>
      </c>
      <c r="DJ46" s="132">
        <v>0.56000000000000005</v>
      </c>
      <c r="DK46" s="132">
        <v>0.56499999999999995</v>
      </c>
      <c r="DL46" s="132">
        <v>0.56999999999999995</v>
      </c>
      <c r="DM46" s="132">
        <v>0.57499999999999996</v>
      </c>
      <c r="DN46" s="132">
        <v>0.57999999999999996</v>
      </c>
      <c r="DO46" s="132">
        <v>0.58499999999999996</v>
      </c>
      <c r="DP46" s="132">
        <v>0.59</v>
      </c>
      <c r="DQ46" s="132">
        <v>0.59499999999999997</v>
      </c>
      <c r="DR46" s="132">
        <v>0.6</v>
      </c>
      <c r="DS46" s="132">
        <v>0.60499999999999998</v>
      </c>
      <c r="DT46" s="132">
        <v>0.61</v>
      </c>
      <c r="DU46" s="132">
        <v>0.61499999999999999</v>
      </c>
      <c r="DV46" s="132">
        <v>0.62</v>
      </c>
      <c r="DW46" s="132">
        <v>0.625</v>
      </c>
      <c r="DX46" s="132">
        <v>0.63</v>
      </c>
      <c r="DY46" s="132">
        <v>0.63500000000000001</v>
      </c>
      <c r="DZ46" s="132">
        <v>0.64</v>
      </c>
      <c r="EA46" s="132">
        <v>0.64500000000000002</v>
      </c>
      <c r="EB46" s="132">
        <v>0.65</v>
      </c>
      <c r="EC46" s="132">
        <v>0.65500000000000003</v>
      </c>
      <c r="ED46" s="132">
        <v>0.66</v>
      </c>
      <c r="EE46" s="132">
        <v>0.66500000000000004</v>
      </c>
      <c r="EF46" s="132">
        <v>0.67</v>
      </c>
      <c r="EG46" s="132">
        <v>0.67500000000000004</v>
      </c>
      <c r="EH46" s="132">
        <v>0.68</v>
      </c>
      <c r="EI46" s="132">
        <v>0.68500000000000005</v>
      </c>
      <c r="EJ46" s="132">
        <v>0.69</v>
      </c>
      <c r="EK46" s="132">
        <v>0.69499999999999995</v>
      </c>
      <c r="EL46" s="132">
        <v>0.7</v>
      </c>
      <c r="EM46" s="132">
        <v>0.70499999999999996</v>
      </c>
      <c r="EN46" s="132">
        <v>0.71</v>
      </c>
      <c r="EO46" s="132">
        <v>0.71499999999999997</v>
      </c>
      <c r="EP46" s="132">
        <v>0.72</v>
      </c>
      <c r="EQ46" s="132">
        <v>0.72499999999999998</v>
      </c>
      <c r="ER46" s="132">
        <v>0.73</v>
      </c>
      <c r="ES46" s="132">
        <v>0.73499999999999999</v>
      </c>
      <c r="ET46" s="132">
        <v>0.74</v>
      </c>
      <c r="EU46" s="132">
        <v>0.745</v>
      </c>
      <c r="EV46" s="132">
        <v>0.75</v>
      </c>
      <c r="EW46" s="132">
        <v>0.755</v>
      </c>
      <c r="EX46" s="132">
        <v>0.76</v>
      </c>
      <c r="EY46" s="132">
        <v>0.76500000000000001</v>
      </c>
      <c r="EZ46" s="132">
        <v>0.77</v>
      </c>
      <c r="FA46" s="132">
        <v>0.77500000000000002</v>
      </c>
      <c r="FB46" s="132">
        <v>0.78</v>
      </c>
      <c r="FC46" s="132">
        <v>0.78500000000000003</v>
      </c>
      <c r="FD46" s="132">
        <v>0.79</v>
      </c>
      <c r="FE46" s="132">
        <v>0.79500000000000004</v>
      </c>
      <c r="FF46" s="132">
        <v>0.8</v>
      </c>
      <c r="FG46" s="132">
        <v>0.80500000000000005</v>
      </c>
      <c r="FH46" s="132">
        <v>0.81</v>
      </c>
      <c r="FI46" s="132">
        <v>0.81499999999999995</v>
      </c>
      <c r="FJ46" s="132">
        <v>0.82</v>
      </c>
      <c r="FK46" s="132">
        <v>0.82499999999999996</v>
      </c>
      <c r="FL46" s="132">
        <v>0.83</v>
      </c>
      <c r="FM46" s="132">
        <v>0.83499999999999996</v>
      </c>
      <c r="FN46" s="132">
        <v>0.84</v>
      </c>
      <c r="FO46" s="132">
        <v>0.84499999999999997</v>
      </c>
      <c r="FP46" s="132">
        <v>0.85</v>
      </c>
      <c r="FQ46" s="132">
        <v>0.85499999999999998</v>
      </c>
      <c r="FR46" s="132">
        <v>0.86</v>
      </c>
      <c r="FS46" s="132">
        <v>0.86499999999999999</v>
      </c>
      <c r="FT46" s="132">
        <v>0.87</v>
      </c>
      <c r="FU46" s="132">
        <v>0.875</v>
      </c>
      <c r="FV46" s="132">
        <v>0.88</v>
      </c>
      <c r="FW46" s="132">
        <v>0.88500000000000001</v>
      </c>
      <c r="FX46" s="132">
        <v>0.89</v>
      </c>
      <c r="FY46" s="132">
        <v>0.89500000000000002</v>
      </c>
      <c r="FZ46" s="132">
        <v>0.9</v>
      </c>
      <c r="GA46" s="132">
        <v>0.90500000000000003</v>
      </c>
      <c r="GB46" s="132">
        <v>0.91</v>
      </c>
      <c r="GC46" s="132">
        <v>0.91500000000000004</v>
      </c>
      <c r="GD46" s="132">
        <v>0.92</v>
      </c>
      <c r="GE46" s="132">
        <v>0.92500000000000004</v>
      </c>
      <c r="GF46" s="132">
        <v>0.93</v>
      </c>
      <c r="GG46" s="132">
        <v>0.93500000000000005</v>
      </c>
      <c r="GH46" s="132">
        <v>0.94</v>
      </c>
      <c r="GI46" s="132">
        <v>0.94499999999999995</v>
      </c>
      <c r="GJ46" s="132">
        <v>0.95</v>
      </c>
      <c r="GK46" s="132">
        <v>0.95499999999999996</v>
      </c>
      <c r="GL46" s="132">
        <v>0.96</v>
      </c>
      <c r="GM46" s="132">
        <v>0.96499999999999997</v>
      </c>
      <c r="GN46" s="132">
        <v>0.97</v>
      </c>
      <c r="GO46" s="132">
        <v>0.97499999999999998</v>
      </c>
      <c r="GP46" s="132">
        <v>0.98</v>
      </c>
      <c r="GQ46" s="132">
        <v>0.98499999999999999</v>
      </c>
      <c r="GR46" s="132">
        <v>0.99</v>
      </c>
      <c r="GS46" s="132">
        <v>0.995</v>
      </c>
      <c r="GT46" s="132">
        <v>1</v>
      </c>
      <c r="GU46" s="132">
        <v>1.0049999999999999</v>
      </c>
      <c r="GV46" s="132">
        <v>1.01</v>
      </c>
      <c r="GW46" s="132">
        <v>1.0149999999999999</v>
      </c>
      <c r="GX46" s="132">
        <v>1.02</v>
      </c>
      <c r="GY46" s="132">
        <v>1.0249999999999999</v>
      </c>
      <c r="GZ46" s="132">
        <v>1.03</v>
      </c>
      <c r="HA46" s="132">
        <v>1.0349999999999999</v>
      </c>
      <c r="HB46" s="132">
        <v>1.04</v>
      </c>
      <c r="HC46" s="132">
        <v>1.0449999999999999</v>
      </c>
      <c r="HD46" s="132">
        <v>1.05</v>
      </c>
      <c r="HE46" s="132">
        <v>1.0549999999999999</v>
      </c>
      <c r="HF46" s="132">
        <v>1.06</v>
      </c>
      <c r="HG46" s="132">
        <v>1.0649999999999999</v>
      </c>
      <c r="HH46" s="132">
        <v>1.07</v>
      </c>
      <c r="HI46" s="132">
        <v>1.075</v>
      </c>
      <c r="HJ46" s="132">
        <v>1.08</v>
      </c>
      <c r="HK46" s="132">
        <v>1.085</v>
      </c>
      <c r="HL46" s="132">
        <v>1.0900000000000001</v>
      </c>
      <c r="HM46" s="132">
        <v>1.095</v>
      </c>
      <c r="HN46" s="132">
        <v>1.1000000000000001</v>
      </c>
      <c r="HO46" s="132">
        <v>1.105</v>
      </c>
      <c r="HP46" s="132">
        <v>1.1100000000000001</v>
      </c>
      <c r="HQ46" s="132">
        <v>1.115</v>
      </c>
      <c r="HR46" s="132">
        <v>1.1200000000000001</v>
      </c>
      <c r="HS46" s="132">
        <v>1.125</v>
      </c>
      <c r="HT46" s="132">
        <v>1.1299999999999999</v>
      </c>
      <c r="HU46" s="132">
        <v>1.135</v>
      </c>
      <c r="HV46" s="132">
        <v>1.1399999999999999</v>
      </c>
      <c r="HW46" s="132">
        <v>1.145</v>
      </c>
      <c r="HX46" s="132">
        <v>1.1499999999999999</v>
      </c>
      <c r="HY46" s="132">
        <v>1.155</v>
      </c>
      <c r="HZ46" s="132">
        <v>1.1599999999999999</v>
      </c>
      <c r="IA46" s="132">
        <v>1.165</v>
      </c>
      <c r="IB46" s="132">
        <v>1.17</v>
      </c>
      <c r="IC46" s="132">
        <v>1.175</v>
      </c>
      <c r="ID46" s="132">
        <v>1.18</v>
      </c>
      <c r="IE46" s="132">
        <v>1.1850000000000001</v>
      </c>
      <c r="IF46" s="132">
        <v>1.19</v>
      </c>
      <c r="IG46" s="132">
        <v>1.1950000000000001</v>
      </c>
      <c r="IH46" s="132">
        <v>1.2</v>
      </c>
      <c r="II46" s="132">
        <v>1.2050000000000001</v>
      </c>
      <c r="IJ46" s="132">
        <v>1.21</v>
      </c>
      <c r="IK46" s="132">
        <v>1.2150000000000001</v>
      </c>
      <c r="IL46" s="132">
        <v>1.22</v>
      </c>
      <c r="IM46" s="132">
        <v>1.2250000000000001</v>
      </c>
      <c r="IN46" s="132">
        <v>1.23</v>
      </c>
      <c r="IO46" s="132">
        <v>1.2350000000000001</v>
      </c>
      <c r="IP46" s="132">
        <v>1.24</v>
      </c>
      <c r="IQ46" s="132">
        <v>1.2450000000000001</v>
      </c>
      <c r="IR46" s="132">
        <v>1.25</v>
      </c>
    </row>
    <row r="47" spans="1:252" x14ac:dyDescent="0.25">
      <c r="A47" s="132" t="s">
        <v>78</v>
      </c>
      <c r="B47" s="139">
        <f>IF('Working Volume Calculator'!$H$9="Square or Rectangular",(4*$A$7^2*B46^3)-(3*$A$7*($D$7+$E$7)*B46^2)+(3*$D$7*$E$7*B46)-(3*$G$7),((PI()*B46)/12)*($D$7^2+$D$7*($D$7-2*B46*$A$7)+($D$7-2*B46*$A$7)^2)-$G$7)</f>
        <v>-1022</v>
      </c>
      <c r="C47" s="139">
        <f>IF('Working Volume Calculator'!$H$9="Square or Rectangular",(4*$A$7^2*C46^3)-(3*$A$7*($D$7+$E$7)*C46^2)+(3*$D$7*$E$7*C46)-(3*$G$7),((PI()*C46)/12)*($D$7^2+$D$7*($D$7-2*C46*$A$7)+($D$7-2*C46*$A$7)^2)-$G$7)</f>
        <v>-1012.9888979999999</v>
      </c>
      <c r="D47" s="139">
        <f>IF('Working Volume Calculator'!$H$9="Square or Rectangular",(4*$A$7^2*D46^3)-(3*$A$7*($D$7+$E$7)*D46^2)+(3*$D$7*$E$7*D46)-(3*$G$7),((PI()*D46)/12)*($D$7^2+$D$7*($D$7-2*D46*$A$7)+($D$7-2*D46*$A$7)^2)-$G$7)</f>
        <v>-1003.992496</v>
      </c>
      <c r="E47" s="139">
        <f>IF('Working Volume Calculator'!$H$9="Square or Rectangular",(4*$A$7^2*E46^3)-(3*$A$7*($D$7+$E$7)*E46^2)+(3*$D$7*$E$7*E46)-(3*$G$7),((PI()*E46)/12)*($D$7^2+$D$7*($D$7-2*E46*$A$7)+($D$7-2*E46*$A$7)^2)-$G$7)</f>
        <v>-995.01078200000006</v>
      </c>
      <c r="F47" s="139">
        <f>IF('Working Volume Calculator'!$H$9="Square or Rectangular",(4*$A$7^2*F46^3)-(3*$A$7*($D$7+$E$7)*F46^2)+(3*$D$7*$E$7*F46)-(3*$G$7),((PI()*F46)/12)*($D$7^2+$D$7*($D$7-2*F46*$A$7)+($D$7-2*F46*$A$7)^2)-$G$7)</f>
        <v>-986.04374400000006</v>
      </c>
      <c r="G47" s="139">
        <f>IF('Working Volume Calculator'!$H$9="Square or Rectangular",(4*$A$7^2*G46^3)-(3*$A$7*($D$7+$E$7)*G46^2)+(3*$D$7*$E$7*G46)-(3*$G$7),((PI()*G46)/12)*($D$7^2+$D$7*($D$7-2*G46*$A$7)+($D$7-2*G46*$A$7)^2)-$G$7)</f>
        <v>-977.09136999999998</v>
      </c>
      <c r="H47" s="139">
        <f>IF('Working Volume Calculator'!$H$9="Square or Rectangular",(4*$A$7^2*H46^3)-(3*$A$7*($D$7+$E$7)*H46^2)+(3*$D$7*$E$7*H46)-(3*$G$7),((PI()*H46)/12)*($D$7^2+$D$7*($D$7-2*H46*$A$7)+($D$7-2*H46*$A$7)^2)-$G$7)</f>
        <v>-968.15364799999998</v>
      </c>
      <c r="I47" s="139">
        <f>IF('Working Volume Calculator'!$H$9="Square or Rectangular",(4*$A$7^2*I46^3)-(3*$A$7*($D$7+$E$7)*I46^2)+(3*$D$7*$E$7*I46)-(3*$G$7),((PI()*I46)/12)*($D$7^2+$D$7*($D$7-2*I46*$A$7)+($D$7-2*I46*$A$7)^2)-$G$7)</f>
        <v>-959.23056599999995</v>
      </c>
      <c r="J47" s="139">
        <f>IF('Working Volume Calculator'!$H$9="Square or Rectangular",(4*$A$7^2*J46^3)-(3*$A$7*($D$7+$E$7)*J46^2)+(3*$D$7*$E$7*J46)-(3*$G$7),((PI()*J46)/12)*($D$7^2+$D$7*($D$7-2*J46*$A$7)+($D$7-2*J46*$A$7)^2)-$G$7)</f>
        <v>-950.32211200000006</v>
      </c>
      <c r="K47" s="139">
        <f>IF('Working Volume Calculator'!$H$9="Square or Rectangular",(4*$A$7^2*K46^3)-(3*$A$7*($D$7+$E$7)*K46^2)+(3*$D$7*$E$7*K46)-(3*$G$7),((PI()*K46)/12)*($D$7^2+$D$7*($D$7-2*K46*$A$7)+($D$7-2*K46*$A$7)^2)-$G$7)</f>
        <v>-941.42827399999999</v>
      </c>
      <c r="L47" s="139">
        <f>IF('Working Volume Calculator'!$H$9="Square or Rectangular",(4*$A$7^2*L46^3)-(3*$A$7*($D$7+$E$7)*L46^2)+(3*$D$7*$E$7*L46)-(3*$G$7),((PI()*L46)/12)*($D$7^2+$D$7*($D$7-2*L46*$A$7)+($D$7-2*L46*$A$7)^2)-$G$7)</f>
        <v>-932.54903999999999</v>
      </c>
      <c r="M47" s="139">
        <f>IF('Working Volume Calculator'!$H$9="Square or Rectangular",(4*$A$7^2*M46^3)-(3*$A$7*($D$7+$E$7)*M46^2)+(3*$D$7*$E$7*M46)-(3*$G$7),((PI()*M46)/12)*($D$7^2+$D$7*($D$7-2*M46*$A$7)+($D$7-2*M46*$A$7)^2)-$G$7)</f>
        <v>-923.68439799999999</v>
      </c>
      <c r="N47" s="139">
        <f>IF('Working Volume Calculator'!$H$9="Square or Rectangular",(4*$A$7^2*N46^3)-(3*$A$7*($D$7+$E$7)*N46^2)+(3*$D$7*$E$7*N46)-(3*$G$7),((PI()*N46)/12)*($D$7^2+$D$7*($D$7-2*N46*$A$7)+($D$7-2*N46*$A$7)^2)-$G$7)</f>
        <v>-914.83433600000001</v>
      </c>
      <c r="O47" s="139">
        <f>IF('Working Volume Calculator'!$H$9="Square or Rectangular",(4*$A$7^2*O46^3)-(3*$A$7*($D$7+$E$7)*O46^2)+(3*$D$7*$E$7*O46)-(3*$G$7),((PI()*O46)/12)*($D$7^2+$D$7*($D$7-2*O46*$A$7)+($D$7-2*O46*$A$7)^2)-$G$7)</f>
        <v>-905.99884199999997</v>
      </c>
      <c r="P47" s="139">
        <f>IF('Working Volume Calculator'!$H$9="Square or Rectangular",(4*$A$7^2*P46^3)-(3*$A$7*($D$7+$E$7)*P46^2)+(3*$D$7*$E$7*P46)-(3*$G$7),((PI()*P46)/12)*($D$7^2+$D$7*($D$7-2*P46*$A$7)+($D$7-2*P46*$A$7)^2)-$G$7)</f>
        <v>-897.17790400000001</v>
      </c>
      <c r="Q47" s="139">
        <f>IF('Working Volume Calculator'!$H$9="Square or Rectangular",(4*$A$7^2*Q46^3)-(3*$A$7*($D$7+$E$7)*Q46^2)+(3*$D$7*$E$7*Q46)-(3*$G$7),((PI()*Q46)/12)*($D$7^2+$D$7*($D$7-2*Q46*$A$7)+($D$7-2*Q46*$A$7)^2)-$G$7)</f>
        <v>-888.37151000000006</v>
      </c>
      <c r="R47" s="139">
        <f>IF('Working Volume Calculator'!$H$9="Square or Rectangular",(4*$A$7^2*R46^3)-(3*$A$7*($D$7+$E$7)*R46^2)+(3*$D$7*$E$7*R46)-(3*$G$7),((PI()*R46)/12)*($D$7^2+$D$7*($D$7-2*R46*$A$7)+($D$7-2*R46*$A$7)^2)-$G$7)</f>
        <v>-879.57964800000002</v>
      </c>
      <c r="S47" s="139">
        <f>IF('Working Volume Calculator'!$H$9="Square or Rectangular",(4*$A$7^2*S46^3)-(3*$A$7*($D$7+$E$7)*S46^2)+(3*$D$7*$E$7*S46)-(3*$G$7),((PI()*S46)/12)*($D$7^2+$D$7*($D$7-2*S46*$A$7)+($D$7-2*S46*$A$7)^2)-$G$7)</f>
        <v>-870.80230600000004</v>
      </c>
      <c r="T47" s="139">
        <f>IF('Working Volume Calculator'!$H$9="Square or Rectangular",(4*$A$7^2*T46^3)-(3*$A$7*($D$7+$E$7)*T46^2)+(3*$D$7*$E$7*T46)-(3*$G$7),((PI()*T46)/12)*($D$7^2+$D$7*($D$7-2*T46*$A$7)+($D$7-2*T46*$A$7)^2)-$G$7)</f>
        <v>-862.03947200000005</v>
      </c>
      <c r="U47" s="139">
        <f>IF('Working Volume Calculator'!$H$9="Square or Rectangular",(4*$A$7^2*U46^3)-(3*$A$7*($D$7+$E$7)*U46^2)+(3*$D$7*$E$7*U46)-(3*$G$7),((PI()*U46)/12)*($D$7^2+$D$7*($D$7-2*U46*$A$7)+($D$7-2*U46*$A$7)^2)-$G$7)</f>
        <v>-853.29113400000006</v>
      </c>
      <c r="V47" s="139">
        <f>IF('Working Volume Calculator'!$H$9="Square or Rectangular",(4*$A$7^2*V46^3)-(3*$A$7*($D$7+$E$7)*V46^2)+(3*$D$7*$E$7*V46)-(3*$G$7),((PI()*V46)/12)*($D$7^2+$D$7*($D$7-2*V46*$A$7)+($D$7-2*V46*$A$7)^2)-$G$7)</f>
        <v>-844.55727999999999</v>
      </c>
      <c r="W47" s="139">
        <f>IF('Working Volume Calculator'!$H$9="Square or Rectangular",(4*$A$7^2*W46^3)-(3*$A$7*($D$7+$E$7)*W46^2)+(3*$D$7*$E$7*W46)-(3*$G$7),((PI()*W46)/12)*($D$7^2+$D$7*($D$7-2*W46*$A$7)+($D$7-2*W46*$A$7)^2)-$G$7)</f>
        <v>-835.837898</v>
      </c>
      <c r="X47" s="139">
        <f>IF('Working Volume Calculator'!$H$9="Square or Rectangular",(4*$A$7^2*X46^3)-(3*$A$7*($D$7+$E$7)*X46^2)+(3*$D$7*$E$7*X46)-(3*$G$7),((PI()*X46)/12)*($D$7^2+$D$7*($D$7-2*X46*$A$7)+($D$7-2*X46*$A$7)^2)-$G$7)</f>
        <v>-827.1329760000001</v>
      </c>
      <c r="Y47" s="139">
        <f>IF('Working Volume Calculator'!$H$9="Square or Rectangular",(4*$A$7^2*Y46^3)-(3*$A$7*($D$7+$E$7)*Y46^2)+(3*$D$7*$E$7*Y46)-(3*$G$7),((PI()*Y46)/12)*($D$7^2+$D$7*($D$7-2*Y46*$A$7)+($D$7-2*Y46*$A$7)^2)-$G$7)</f>
        <v>-818.44250199999999</v>
      </c>
      <c r="Z47" s="139">
        <f>IF('Working Volume Calculator'!$H$9="Square or Rectangular",(4*$A$7^2*Z46^3)-(3*$A$7*($D$7+$E$7)*Z46^2)+(3*$D$7*$E$7*Z46)-(3*$G$7),((PI()*Z46)/12)*($D$7^2+$D$7*($D$7-2*Z46*$A$7)+($D$7-2*Z46*$A$7)^2)-$G$7)</f>
        <v>-809.76646400000004</v>
      </c>
      <c r="AA47" s="139">
        <f>IF('Working Volume Calculator'!$H$9="Square or Rectangular",(4*$A$7^2*AA46^3)-(3*$A$7*($D$7+$E$7)*AA46^2)+(3*$D$7*$E$7*AA46)-(3*$G$7),((PI()*AA46)/12)*($D$7^2+$D$7*($D$7-2*AA46*$A$7)+($D$7-2*AA46*$A$7)^2)-$G$7)</f>
        <v>-801.10485000000006</v>
      </c>
      <c r="AB47" s="139">
        <f>IF('Working Volume Calculator'!$H$9="Square or Rectangular",(4*$A$7^2*AB46^3)-(3*$A$7*($D$7+$E$7)*AB46^2)+(3*$D$7*$E$7*AB46)-(3*$G$7),((PI()*AB46)/12)*($D$7^2+$D$7*($D$7-2*AB46*$A$7)+($D$7-2*AB46*$A$7)^2)-$G$7)</f>
        <v>-792.45764800000006</v>
      </c>
      <c r="AC47" s="139">
        <f>IF('Working Volume Calculator'!$H$9="Square or Rectangular",(4*$A$7^2*AC46^3)-(3*$A$7*($D$7+$E$7)*AC46^2)+(3*$D$7*$E$7*AC46)-(3*$G$7),((PI()*AC46)/12)*($D$7^2+$D$7*($D$7-2*AC46*$A$7)+($D$7-2*AC46*$A$7)^2)-$G$7)</f>
        <v>-783.82484600000009</v>
      </c>
      <c r="AD47" s="139">
        <f>IF('Working Volume Calculator'!$H$9="Square or Rectangular",(4*$A$7^2*AD46^3)-(3*$A$7*($D$7+$E$7)*AD46^2)+(3*$D$7*$E$7*AD46)-(3*$G$7),((PI()*AD46)/12)*($D$7^2+$D$7*($D$7-2*AD46*$A$7)+($D$7-2*AD46*$A$7)^2)-$G$7)</f>
        <v>-775.20643200000006</v>
      </c>
      <c r="AE47" s="139">
        <f>IF('Working Volume Calculator'!$H$9="Square or Rectangular",(4*$A$7^2*AE46^3)-(3*$A$7*($D$7+$E$7)*AE46^2)+(3*$D$7*$E$7*AE46)-(3*$G$7),((PI()*AE46)/12)*($D$7^2+$D$7*($D$7-2*AE46*$A$7)+($D$7-2*AE46*$A$7)^2)-$G$7)</f>
        <v>-766.60239400000012</v>
      </c>
      <c r="AF47" s="139">
        <f>IF('Working Volume Calculator'!$H$9="Square or Rectangular",(4*$A$7^2*AF46^3)-(3*$A$7*($D$7+$E$7)*AF46^2)+(3*$D$7*$E$7*AF46)-(3*$G$7),((PI()*AF46)/12)*($D$7^2+$D$7*($D$7-2*AF46*$A$7)+($D$7-2*AF46*$A$7)^2)-$G$7)</f>
        <v>-758.01272000000006</v>
      </c>
      <c r="AG47" s="139">
        <f>IF('Working Volume Calculator'!$H$9="Square or Rectangular",(4*$A$7^2*AG46^3)-(3*$A$7*($D$7+$E$7)*AG46^2)+(3*$D$7*$E$7*AG46)-(3*$G$7),((PI()*AG46)/12)*($D$7^2+$D$7*($D$7-2*AG46*$A$7)+($D$7-2*AG46*$A$7)^2)-$G$7)</f>
        <v>-749.43739800000003</v>
      </c>
      <c r="AH47" s="139">
        <f>IF('Working Volume Calculator'!$H$9="Square or Rectangular",(4*$A$7^2*AH46^3)-(3*$A$7*($D$7+$E$7)*AH46^2)+(3*$D$7*$E$7*AH46)-(3*$G$7),((PI()*AH46)/12)*($D$7^2+$D$7*($D$7-2*AH46*$A$7)+($D$7-2*AH46*$A$7)^2)-$G$7)</f>
        <v>-740.87641600000006</v>
      </c>
      <c r="AI47" s="139">
        <f>IF('Working Volume Calculator'!$H$9="Square or Rectangular",(4*$A$7^2*AI46^3)-(3*$A$7*($D$7+$E$7)*AI46^2)+(3*$D$7*$E$7*AI46)-(3*$G$7),((PI()*AI46)/12)*($D$7^2+$D$7*($D$7-2*AI46*$A$7)+($D$7-2*AI46*$A$7)^2)-$G$7)</f>
        <v>-732.32976200000007</v>
      </c>
      <c r="AJ47" s="139">
        <f>IF('Working Volume Calculator'!$H$9="Square or Rectangular",(4*$A$7^2*AJ46^3)-(3*$A$7*($D$7+$E$7)*AJ46^2)+(3*$D$7*$E$7*AJ46)-(3*$G$7),((PI()*AJ46)/12)*($D$7^2+$D$7*($D$7-2*AJ46*$A$7)+($D$7-2*AJ46*$A$7)^2)-$G$7)</f>
        <v>-723.79742400000009</v>
      </c>
      <c r="AK47" s="139">
        <f>IF('Working Volume Calculator'!$H$9="Square or Rectangular",(4*$A$7^2*AK46^3)-(3*$A$7*($D$7+$E$7)*AK46^2)+(3*$D$7*$E$7*AK46)-(3*$G$7),((PI()*AK46)/12)*($D$7^2+$D$7*($D$7-2*AK46*$A$7)+($D$7-2*AK46*$A$7)^2)-$G$7)</f>
        <v>-715.27939000000015</v>
      </c>
      <c r="AL47" s="139">
        <f>IF('Working Volume Calculator'!$H$9="Square or Rectangular",(4*$A$7^2*AL46^3)-(3*$A$7*($D$7+$E$7)*AL46^2)+(3*$D$7*$E$7*AL46)-(3*$G$7),((PI()*AL46)/12)*($D$7^2+$D$7*($D$7-2*AL46*$A$7)+($D$7-2*AL46*$A$7)^2)-$G$7)</f>
        <v>-706.77564800000005</v>
      </c>
      <c r="AM47" s="139">
        <f>IF('Working Volume Calculator'!$H$9="Square or Rectangular",(4*$A$7^2*AM46^3)-(3*$A$7*($D$7+$E$7)*AM46^2)+(3*$D$7*$E$7*AM46)-(3*$G$7),((PI()*AM46)/12)*($D$7^2+$D$7*($D$7-2*AM46*$A$7)+($D$7-2*AM46*$A$7)^2)-$G$7)</f>
        <v>-698.28618600000004</v>
      </c>
      <c r="AN47" s="139">
        <f>IF('Working Volume Calculator'!$H$9="Square or Rectangular",(4*$A$7^2*AN46^3)-(3*$A$7*($D$7+$E$7)*AN46^2)+(3*$D$7*$E$7*AN46)-(3*$G$7),((PI()*AN46)/12)*($D$7^2+$D$7*($D$7-2*AN46*$A$7)+($D$7-2*AN46*$A$7)^2)-$G$7)</f>
        <v>-689.81099200000006</v>
      </c>
      <c r="AO47" s="139">
        <f>IF('Working Volume Calculator'!$H$9="Square or Rectangular",(4*$A$7^2*AO46^3)-(3*$A$7*($D$7+$E$7)*AO46^2)+(3*$D$7*$E$7*AO46)-(3*$G$7),((PI()*AO46)/12)*($D$7^2+$D$7*($D$7-2*AO46*$A$7)+($D$7-2*AO46*$A$7)^2)-$G$7)</f>
        <v>-681.350054</v>
      </c>
      <c r="AP47" s="139">
        <f>IF('Working Volume Calculator'!$H$9="Square or Rectangular",(4*$A$7^2*AP46^3)-(3*$A$7*($D$7+$E$7)*AP46^2)+(3*$D$7*$E$7*AP46)-(3*$G$7),((PI()*AP46)/12)*($D$7^2+$D$7*($D$7-2*AP46*$A$7)+($D$7-2*AP46*$A$7)^2)-$G$7)</f>
        <v>-672.90336000000002</v>
      </c>
      <c r="AQ47" s="139">
        <f>IF('Working Volume Calculator'!$H$9="Square or Rectangular",(4*$A$7^2*AQ46^3)-(3*$A$7*($D$7+$E$7)*AQ46^2)+(3*$D$7*$E$7*AQ46)-(3*$G$7),((PI()*AQ46)/12)*($D$7^2+$D$7*($D$7-2*AQ46*$A$7)+($D$7-2*AQ46*$A$7)^2)-$G$7)</f>
        <v>-664.47089800000015</v>
      </c>
      <c r="AR47" s="139">
        <f>IF('Working Volume Calculator'!$H$9="Square or Rectangular",(4*$A$7^2*AR46^3)-(3*$A$7*($D$7+$E$7)*AR46^2)+(3*$D$7*$E$7*AR46)-(3*$G$7),((PI()*AR46)/12)*($D$7^2+$D$7*($D$7-2*AR46*$A$7)+($D$7-2*AR46*$A$7)^2)-$G$7)</f>
        <v>-656.05265600000007</v>
      </c>
      <c r="AS47" s="139">
        <f>IF('Working Volume Calculator'!$H$9="Square or Rectangular",(4*$A$7^2*AS46^3)-(3*$A$7*($D$7+$E$7)*AS46^2)+(3*$D$7*$E$7*AS46)-(3*$G$7),((PI()*AS46)/12)*($D$7^2+$D$7*($D$7-2*AS46*$A$7)+($D$7-2*AS46*$A$7)^2)-$G$7)</f>
        <v>-647.64862200000016</v>
      </c>
      <c r="AT47" s="139">
        <f>IF('Working Volume Calculator'!$H$9="Square or Rectangular",(4*$A$7^2*AT46^3)-(3*$A$7*($D$7+$E$7)*AT46^2)+(3*$D$7*$E$7*AT46)-(3*$G$7),((PI()*AT46)/12)*($D$7^2+$D$7*($D$7-2*AT46*$A$7)+($D$7-2*AT46*$A$7)^2)-$G$7)</f>
        <v>-639.25878400000011</v>
      </c>
      <c r="AU47" s="139">
        <f>IF('Working Volume Calculator'!$H$9="Square or Rectangular",(4*$A$7^2*AU46^3)-(3*$A$7*($D$7+$E$7)*AU46^2)+(3*$D$7*$E$7*AU46)-(3*$G$7),((PI()*AU46)/12)*($D$7^2+$D$7*($D$7-2*AU46*$A$7)+($D$7-2*AU46*$A$7)^2)-$G$7)</f>
        <v>-630.88313000000005</v>
      </c>
      <c r="AV47" s="139">
        <f>IF('Working Volume Calculator'!$H$9="Square or Rectangular",(4*$A$7^2*AV46^3)-(3*$A$7*($D$7+$E$7)*AV46^2)+(3*$D$7*$E$7*AV46)-(3*$G$7),((PI()*AV46)/12)*($D$7^2+$D$7*($D$7-2*AV46*$A$7)+($D$7-2*AV46*$A$7)^2)-$G$7)</f>
        <v>-622.52164800000014</v>
      </c>
      <c r="AW47" s="139">
        <f>IF('Working Volume Calculator'!$H$9="Square or Rectangular",(4*$A$7^2*AW46^3)-(3*$A$7*($D$7+$E$7)*AW46^2)+(3*$D$7*$E$7*AW46)-(3*$G$7),((PI()*AW46)/12)*($D$7^2+$D$7*($D$7-2*AW46*$A$7)+($D$7-2*AW46*$A$7)^2)-$G$7)</f>
        <v>-614.17432600000018</v>
      </c>
      <c r="AX47" s="139">
        <f>IF('Working Volume Calculator'!$H$9="Square or Rectangular",(4*$A$7^2*AX46^3)-(3*$A$7*($D$7+$E$7)*AX46^2)+(3*$D$7*$E$7*AX46)-(3*$G$7),((PI()*AX46)/12)*($D$7^2+$D$7*($D$7-2*AX46*$A$7)+($D$7-2*AX46*$A$7)^2)-$G$7)</f>
        <v>-605.84115200000019</v>
      </c>
      <c r="AY47" s="139">
        <f>IF('Working Volume Calculator'!$H$9="Square or Rectangular",(4*$A$7^2*AY46^3)-(3*$A$7*($D$7+$E$7)*AY46^2)+(3*$D$7*$E$7*AY46)-(3*$G$7),((PI()*AY46)/12)*($D$7^2+$D$7*($D$7-2*AY46*$A$7)+($D$7-2*AY46*$A$7)^2)-$G$7)</f>
        <v>-597.5221140000001</v>
      </c>
      <c r="AZ47" s="139">
        <f>IF('Working Volume Calculator'!$H$9="Square or Rectangular",(4*$A$7^2*AZ46^3)-(3*$A$7*($D$7+$E$7)*AZ46^2)+(3*$D$7*$E$7*AZ46)-(3*$G$7),((PI()*AZ46)/12)*($D$7^2+$D$7*($D$7-2*AZ46*$A$7)+($D$7-2*AZ46*$A$7)^2)-$G$7)</f>
        <v>-589.21720000000005</v>
      </c>
      <c r="BA47" s="139">
        <f>IF('Working Volume Calculator'!$H$9="Square or Rectangular",(4*$A$7^2*BA46^3)-(3*$A$7*($D$7+$E$7)*BA46^2)+(3*$D$7*$E$7*BA46)-(3*$G$7),((PI()*BA46)/12)*($D$7^2+$D$7*($D$7-2*BA46*$A$7)+($D$7-2*BA46*$A$7)^2)-$G$7)</f>
        <v>-580.92639800000006</v>
      </c>
      <c r="BB47" s="139">
        <f>IF('Working Volume Calculator'!$H$9="Square or Rectangular",(4*$A$7^2*BB46^3)-(3*$A$7*($D$7+$E$7)*BB46^2)+(3*$D$7*$E$7*BB46)-(3*$G$7),((PI()*BB46)/12)*($D$7^2+$D$7*($D$7-2*BB46*$A$7)+($D$7-2*BB46*$A$7)^2)-$G$7)</f>
        <v>-572.64969600000006</v>
      </c>
      <c r="BC47" s="139">
        <f>IF('Working Volume Calculator'!$H$9="Square or Rectangular",(4*$A$7^2*BC46^3)-(3*$A$7*($D$7+$E$7)*BC46^2)+(3*$D$7*$E$7*BC46)-(3*$G$7),((PI()*BC46)/12)*($D$7^2+$D$7*($D$7-2*BC46*$A$7)+($D$7-2*BC46*$A$7)^2)-$G$7)</f>
        <v>-564.38708200000008</v>
      </c>
      <c r="BD47" s="139">
        <f>IF('Working Volume Calculator'!$H$9="Square or Rectangular",(4*$A$7^2*BD46^3)-(3*$A$7*($D$7+$E$7)*BD46^2)+(3*$D$7*$E$7*BD46)-(3*$G$7),((PI()*BD46)/12)*($D$7^2+$D$7*($D$7-2*BD46*$A$7)+($D$7-2*BD46*$A$7)^2)-$G$7)</f>
        <v>-556.13854400000014</v>
      </c>
      <c r="BE47" s="139">
        <f>IF('Working Volume Calculator'!$H$9="Square or Rectangular",(4*$A$7^2*BE46^3)-(3*$A$7*($D$7+$E$7)*BE46^2)+(3*$D$7*$E$7*BE46)-(3*$G$7),((PI()*BE46)/12)*($D$7^2+$D$7*($D$7-2*BE46*$A$7)+($D$7-2*BE46*$A$7)^2)-$G$7)</f>
        <v>-547.90407000000005</v>
      </c>
      <c r="BF47" s="139">
        <f>IF('Working Volume Calculator'!$H$9="Square or Rectangular",(4*$A$7^2*BF46^3)-(3*$A$7*($D$7+$E$7)*BF46^2)+(3*$D$7*$E$7*BF46)-(3*$G$7),((PI()*BF46)/12)*($D$7^2+$D$7*($D$7-2*BF46*$A$7)+($D$7-2*BF46*$A$7)^2)-$G$7)</f>
        <v>-539.68364800000006</v>
      </c>
      <c r="BG47" s="139">
        <f>IF('Working Volume Calculator'!$H$9="Square or Rectangular",(4*$A$7^2*BG46^3)-(3*$A$7*($D$7+$E$7)*BG46^2)+(3*$D$7*$E$7*BG46)-(3*$G$7),((PI()*BG46)/12)*($D$7^2+$D$7*($D$7-2*BG46*$A$7)+($D$7-2*BG46*$A$7)^2)-$G$7)</f>
        <v>-531.4772660000001</v>
      </c>
      <c r="BH47" s="139">
        <f>IF('Working Volume Calculator'!$H$9="Square or Rectangular",(4*$A$7^2*BH46^3)-(3*$A$7*($D$7+$E$7)*BH46^2)+(3*$D$7*$E$7*BH46)-(3*$G$7),((PI()*BH46)/12)*($D$7^2+$D$7*($D$7-2*BH46*$A$7)+($D$7-2*BH46*$A$7)^2)-$G$7)</f>
        <v>-523.28491200000019</v>
      </c>
      <c r="BI47" s="139">
        <f>IF('Working Volume Calculator'!$H$9="Square or Rectangular",(4*$A$7^2*BI46^3)-(3*$A$7*($D$7+$E$7)*BI46^2)+(3*$D$7*$E$7*BI46)-(3*$G$7),((PI()*BI46)/12)*($D$7^2+$D$7*($D$7-2*BI46*$A$7)+($D$7-2*BI46*$A$7)^2)-$G$7)</f>
        <v>-515.10657400000014</v>
      </c>
      <c r="BJ47" s="139">
        <f>IF('Working Volume Calculator'!$H$9="Square or Rectangular",(4*$A$7^2*BJ46^3)-(3*$A$7*($D$7+$E$7)*BJ46^2)+(3*$D$7*$E$7*BJ46)-(3*$G$7),((PI()*BJ46)/12)*($D$7^2+$D$7*($D$7-2*BJ46*$A$7)+($D$7-2*BJ46*$A$7)^2)-$G$7)</f>
        <v>-506.94224000000008</v>
      </c>
      <c r="BK47" s="139">
        <f>IF('Working Volume Calculator'!$H$9="Square or Rectangular",(4*$A$7^2*BK46^3)-(3*$A$7*($D$7+$E$7)*BK46^2)+(3*$D$7*$E$7*BK46)-(3*$G$7),((PI()*BK46)/12)*($D$7^2+$D$7*($D$7-2*BK46*$A$7)+($D$7-2*BK46*$A$7)^2)-$G$7)</f>
        <v>-498.79189800000017</v>
      </c>
      <c r="BL47" s="139">
        <f>IF('Working Volume Calculator'!$H$9="Square or Rectangular",(4*$A$7^2*BL46^3)-(3*$A$7*($D$7+$E$7)*BL46^2)+(3*$D$7*$E$7*BL46)-(3*$G$7),((PI()*BL46)/12)*($D$7^2+$D$7*($D$7-2*BL46*$A$7)+($D$7-2*BL46*$A$7)^2)-$G$7)</f>
        <v>-490.6555360000001</v>
      </c>
      <c r="BM47" s="139">
        <f>IF('Working Volume Calculator'!$H$9="Square or Rectangular",(4*$A$7^2*BM46^3)-(3*$A$7*($D$7+$E$7)*BM46^2)+(3*$D$7*$E$7*BM46)-(3*$G$7),((PI()*BM46)/12)*($D$7^2+$D$7*($D$7-2*BM46*$A$7)+($D$7-2*BM46*$A$7)^2)-$G$7)</f>
        <v>-482.53314200000011</v>
      </c>
      <c r="BN47" s="139">
        <f>IF('Working Volume Calculator'!$H$9="Square or Rectangular",(4*$A$7^2*BN46^3)-(3*$A$7*($D$7+$E$7)*BN46^2)+(3*$D$7*$E$7*BN46)-(3*$G$7),((PI()*BN46)/12)*($D$7^2+$D$7*($D$7-2*BN46*$A$7)+($D$7-2*BN46*$A$7)^2)-$G$7)</f>
        <v>-474.42470400000013</v>
      </c>
      <c r="BO47" s="139">
        <f>IF('Working Volume Calculator'!$H$9="Square or Rectangular",(4*$A$7^2*BO46^3)-(3*$A$7*($D$7+$E$7)*BO46^2)+(3*$D$7*$E$7*BO46)-(3*$G$7),((PI()*BO46)/12)*($D$7^2+$D$7*($D$7-2*BO46*$A$7)+($D$7-2*BO46*$A$7)^2)-$G$7)</f>
        <v>-466.33021000000019</v>
      </c>
      <c r="BP47" s="139">
        <f>IF('Working Volume Calculator'!$H$9="Square or Rectangular",(4*$A$7^2*BP46^3)-(3*$A$7*($D$7+$E$7)*BP46^2)+(3*$D$7*$E$7*BP46)-(3*$G$7),((PI()*BP46)/12)*($D$7^2+$D$7*($D$7-2*BP46*$A$7)+($D$7-2*BP46*$A$7)^2)-$G$7)</f>
        <v>-458.24964800000021</v>
      </c>
      <c r="BQ47" s="139">
        <f>IF('Working Volume Calculator'!$H$9="Square or Rectangular",(4*$A$7^2*BQ46^3)-(3*$A$7*($D$7+$E$7)*BQ46^2)+(3*$D$7*$E$7*BQ46)-(3*$G$7),((PI()*BQ46)/12)*($D$7^2+$D$7*($D$7-2*BQ46*$A$7)+($D$7-2*BQ46*$A$7)^2)-$G$7)</f>
        <v>-450.1830060000002</v>
      </c>
      <c r="BR47" s="139">
        <f>IF('Working Volume Calculator'!$H$9="Square or Rectangular",(4*$A$7^2*BR46^3)-(3*$A$7*($D$7+$E$7)*BR46^2)+(3*$D$7*$E$7*BR46)-(3*$G$7),((PI()*BR46)/12)*($D$7^2+$D$7*($D$7-2*BR46*$A$7)+($D$7-2*BR46*$A$7)^2)-$G$7)</f>
        <v>-442.1302720000001</v>
      </c>
      <c r="BS47" s="139">
        <f>IF('Working Volume Calculator'!$H$9="Square or Rectangular",(4*$A$7^2*BS46^3)-(3*$A$7*($D$7+$E$7)*BS46^2)+(3*$D$7*$E$7*BS46)-(3*$G$7),((PI()*BS46)/12)*($D$7^2+$D$7*($D$7-2*BS46*$A$7)+($D$7-2*BS46*$A$7)^2)-$G$7)</f>
        <v>-434.09143400000028</v>
      </c>
      <c r="BT47" s="139">
        <f>IF('Working Volume Calculator'!$H$9="Square or Rectangular",(4*$A$7^2*BT46^3)-(3*$A$7*($D$7+$E$7)*BT46^2)+(3*$D$7*$E$7*BT46)-(3*$G$7),((PI()*BT46)/12)*($D$7^2+$D$7*($D$7-2*BT46*$A$7)+($D$7-2*BT46*$A$7)^2)-$G$7)</f>
        <v>-426.06648000000018</v>
      </c>
      <c r="BU47" s="139">
        <f>IF('Working Volume Calculator'!$H$9="Square or Rectangular",(4*$A$7^2*BU46^3)-(3*$A$7*($D$7+$E$7)*BU46^2)+(3*$D$7*$E$7*BU46)-(3*$G$7),((PI()*BU46)/12)*($D$7^2+$D$7*($D$7-2*BU46*$A$7)+($D$7-2*BU46*$A$7)^2)-$G$7)</f>
        <v>-418.0553980000002</v>
      </c>
      <c r="BV47" s="139">
        <f>IF('Working Volume Calculator'!$H$9="Square or Rectangular",(4*$A$7^2*BV46^3)-(3*$A$7*($D$7+$E$7)*BV46^2)+(3*$D$7*$E$7*BV46)-(3*$G$7),((PI()*BV46)/12)*($D$7^2+$D$7*($D$7-2*BV46*$A$7)+($D$7-2*BV46*$A$7)^2)-$G$7)</f>
        <v>-410.05817600000023</v>
      </c>
      <c r="BW47" s="139">
        <f>IF('Working Volume Calculator'!$H$9="Square or Rectangular",(4*$A$7^2*BW46^3)-(3*$A$7*($D$7+$E$7)*BW46^2)+(3*$D$7*$E$7*BW46)-(3*$G$7),((PI()*BW46)/12)*($D$7^2+$D$7*($D$7-2*BW46*$A$7)+($D$7-2*BW46*$A$7)^2)-$G$7)</f>
        <v>-402.0748020000002</v>
      </c>
      <c r="BX47" s="139">
        <f>IF('Working Volume Calculator'!$H$9="Square or Rectangular",(4*$A$7^2*BX46^3)-(3*$A$7*($D$7+$E$7)*BX46^2)+(3*$D$7*$E$7*BX46)-(3*$G$7),((PI()*BX46)/12)*($D$7^2+$D$7*($D$7-2*BX46*$A$7)+($D$7-2*BX46*$A$7)^2)-$G$7)</f>
        <v>-394.10526400000015</v>
      </c>
      <c r="BY47" s="139">
        <f>IF('Working Volume Calculator'!$H$9="Square or Rectangular",(4*$A$7^2*BY46^3)-(3*$A$7*($D$7+$E$7)*BY46^2)+(3*$D$7*$E$7*BY46)-(3*$G$7),((PI()*BY46)/12)*($D$7^2+$D$7*($D$7-2*BY46*$A$7)+($D$7-2*BY46*$A$7)^2)-$G$7)</f>
        <v>-386.14955000000009</v>
      </c>
      <c r="BZ47" s="139">
        <f>IF('Working Volume Calculator'!$H$9="Square or Rectangular",(4*$A$7^2*BZ46^3)-(3*$A$7*($D$7+$E$7)*BZ46^2)+(3*$D$7*$E$7*BZ46)-(3*$G$7),((PI()*BZ46)/12)*($D$7^2+$D$7*($D$7-2*BZ46*$A$7)+($D$7-2*BZ46*$A$7)^2)-$G$7)</f>
        <v>-378.20764800000018</v>
      </c>
      <c r="CA47" s="139">
        <f>IF('Working Volume Calculator'!$H$9="Square or Rectangular",(4*$A$7^2*CA46^3)-(3*$A$7*($D$7+$E$7)*CA46^2)+(3*$D$7*$E$7*CA46)-(3*$G$7),((PI()*CA46)/12)*($D$7^2+$D$7*($D$7-2*CA46*$A$7)+($D$7-2*CA46*$A$7)^2)-$G$7)</f>
        <v>-370.2795460000001</v>
      </c>
      <c r="CB47" s="139">
        <f>IF('Working Volume Calculator'!$H$9="Square or Rectangular",(4*$A$7^2*CB46^3)-(3*$A$7*($D$7+$E$7)*CB46^2)+(3*$D$7*$E$7*CB46)-(3*$G$7),((PI()*CB46)/12)*($D$7^2+$D$7*($D$7-2*CB46*$A$7)+($D$7-2*CB46*$A$7)^2)-$G$7)</f>
        <v>-362.36523200000011</v>
      </c>
      <c r="CC47" s="139">
        <f>IF('Working Volume Calculator'!$H$9="Square or Rectangular",(4*$A$7^2*CC46^3)-(3*$A$7*($D$7+$E$7)*CC46^2)+(3*$D$7*$E$7*CC46)-(3*$G$7),((PI()*CC46)/12)*($D$7^2+$D$7*($D$7-2*CC46*$A$7)+($D$7-2*CC46*$A$7)^2)-$G$7)</f>
        <v>-354.46469400000024</v>
      </c>
      <c r="CD47" s="139">
        <f>IF('Working Volume Calculator'!$H$9="Square or Rectangular",(4*$A$7^2*CD46^3)-(3*$A$7*($D$7+$E$7)*CD46^2)+(3*$D$7*$E$7*CD46)-(3*$G$7),((PI()*CD46)/12)*($D$7^2+$D$7*($D$7-2*CD46*$A$7)+($D$7-2*CD46*$A$7)^2)-$G$7)</f>
        <v>-346.57792000000018</v>
      </c>
      <c r="CE47" s="139">
        <f>IF('Working Volume Calculator'!$H$9="Square or Rectangular",(4*$A$7^2*CE46^3)-(3*$A$7*($D$7+$E$7)*CE46^2)+(3*$D$7*$E$7*CE46)-(3*$G$7),((PI()*CE46)/12)*($D$7^2+$D$7*($D$7-2*CE46*$A$7)+($D$7-2*CE46*$A$7)^2)-$G$7)</f>
        <v>-338.70489800000018</v>
      </c>
      <c r="CF47" s="139">
        <f>IF('Working Volume Calculator'!$H$9="Square or Rectangular",(4*$A$7^2*CF46^3)-(3*$A$7*($D$7+$E$7)*CF46^2)+(3*$D$7*$E$7*CF46)-(3*$G$7),((PI()*CF46)/12)*($D$7^2+$D$7*($D$7-2*CF46*$A$7)+($D$7-2*CF46*$A$7)^2)-$G$7)</f>
        <v>-330.84561600000029</v>
      </c>
      <c r="CG47" s="139">
        <f>IF('Working Volume Calculator'!$H$9="Square or Rectangular",(4*$A$7^2*CG46^3)-(3*$A$7*($D$7+$E$7)*CG46^2)+(3*$D$7*$E$7*CG46)-(3*$G$7),((PI()*CG46)/12)*($D$7^2+$D$7*($D$7-2*CG46*$A$7)+($D$7-2*CG46*$A$7)^2)-$G$7)</f>
        <v>-323.0000620000003</v>
      </c>
      <c r="CH47" s="139">
        <f>IF('Working Volume Calculator'!$H$9="Square or Rectangular",(4*$A$7^2*CH46^3)-(3*$A$7*($D$7+$E$7)*CH46^2)+(3*$D$7*$E$7*CH46)-(3*$G$7),((PI()*CH46)/12)*($D$7^2+$D$7*($D$7-2*CH46*$A$7)+($D$7-2*CH46*$A$7)^2)-$G$7)</f>
        <v>-315.16822400000024</v>
      </c>
      <c r="CI47" s="139">
        <f>IF('Working Volume Calculator'!$H$9="Square or Rectangular",(4*$A$7^2*CI46^3)-(3*$A$7*($D$7+$E$7)*CI46^2)+(3*$D$7*$E$7*CI46)-(3*$G$7),((PI()*CI46)/12)*($D$7^2+$D$7*($D$7-2*CI46*$A$7)+($D$7-2*CI46*$A$7)^2)-$G$7)</f>
        <v>-307.35009000000025</v>
      </c>
      <c r="CJ47" s="139">
        <f>IF('Working Volume Calculator'!$H$9="Square or Rectangular",(4*$A$7^2*CJ46^3)-(3*$A$7*($D$7+$E$7)*CJ46^2)+(3*$D$7*$E$7*CJ46)-(3*$G$7),((PI()*CJ46)/12)*($D$7^2+$D$7*($D$7-2*CJ46*$A$7)+($D$7-2*CJ46*$A$7)^2)-$G$7)</f>
        <v>-299.54564800000026</v>
      </c>
      <c r="CK47" s="139">
        <f>IF('Working Volume Calculator'!$H$9="Square or Rectangular",(4*$A$7^2*CK46^3)-(3*$A$7*($D$7+$E$7)*CK46^2)+(3*$D$7*$E$7*CK46)-(3*$G$7),((PI()*CK46)/12)*($D$7^2+$D$7*($D$7-2*CK46*$A$7)+($D$7-2*CK46*$A$7)^2)-$G$7)</f>
        <v>-291.75488600000017</v>
      </c>
      <c r="CL47" s="139">
        <f>IF('Working Volume Calculator'!$H$9="Square or Rectangular",(4*$A$7^2*CL46^3)-(3*$A$7*($D$7+$E$7)*CL46^2)+(3*$D$7*$E$7*CL46)-(3*$G$7),((PI()*CL46)/12)*($D$7^2+$D$7*($D$7-2*CL46*$A$7)+($D$7-2*CL46*$A$7)^2)-$G$7)</f>
        <v>-283.97779200000014</v>
      </c>
      <c r="CM47" s="139">
        <f>IF('Working Volume Calculator'!$H$9="Square or Rectangular",(4*$A$7^2*CM46^3)-(3*$A$7*($D$7+$E$7)*CM46^2)+(3*$D$7*$E$7*CM46)-(3*$G$7),((PI()*CM46)/12)*($D$7^2+$D$7*($D$7-2*CM46*$A$7)+($D$7-2*CM46*$A$7)^2)-$G$7)</f>
        <v>-276.21435400000018</v>
      </c>
      <c r="CN47" s="139">
        <f>IF('Working Volume Calculator'!$H$9="Square or Rectangular",(4*$A$7^2*CN46^3)-(3*$A$7*($D$7+$E$7)*CN46^2)+(3*$D$7*$E$7*CN46)-(3*$G$7),((PI()*CN46)/12)*($D$7^2+$D$7*($D$7-2*CN46*$A$7)+($D$7-2*CN46*$A$7)^2)-$G$7)</f>
        <v>-268.46456000000012</v>
      </c>
      <c r="CO47" s="139">
        <f>IF('Working Volume Calculator'!$H$9="Square or Rectangular",(4*$A$7^2*CO46^3)-(3*$A$7*($D$7+$E$7)*CO46^2)+(3*$D$7*$E$7*CO46)-(3*$G$7),((PI()*CO46)/12)*($D$7^2+$D$7*($D$7-2*CO46*$A$7)+($D$7-2*CO46*$A$7)^2)-$G$7)</f>
        <v>-260.72839800000008</v>
      </c>
      <c r="CP47" s="139">
        <f>IF('Working Volume Calculator'!$H$9="Square or Rectangular",(4*$A$7^2*CP46^3)-(3*$A$7*($D$7+$E$7)*CP46^2)+(3*$D$7*$E$7*CP46)-(3*$G$7),((PI()*CP46)/12)*($D$7^2+$D$7*($D$7-2*CP46*$A$7)+($D$7-2*CP46*$A$7)^2)-$G$7)</f>
        <v>-253.00585600000011</v>
      </c>
      <c r="CQ47" s="139">
        <f>IF('Working Volume Calculator'!$H$9="Square or Rectangular",(4*$A$7^2*CQ46^3)-(3*$A$7*($D$7+$E$7)*CQ46^2)+(3*$D$7*$E$7*CQ46)-(3*$G$7),((PI()*CQ46)/12)*($D$7^2+$D$7*($D$7-2*CQ46*$A$7)+($D$7-2*CQ46*$A$7)^2)-$G$7)</f>
        <v>-245.29692200000022</v>
      </c>
      <c r="CR47" s="139">
        <f>IF('Working Volume Calculator'!$H$9="Square or Rectangular",(4*$A$7^2*CR46^3)-(3*$A$7*($D$7+$E$7)*CR46^2)+(3*$D$7*$E$7*CR46)-(3*$G$7),((PI()*CR46)/12)*($D$7^2+$D$7*($D$7-2*CR46*$A$7)+($D$7-2*CR46*$A$7)^2)-$G$7)</f>
        <v>-237.60158400000034</v>
      </c>
      <c r="CS47" s="139">
        <f>IF('Working Volume Calculator'!$H$9="Square or Rectangular",(4*$A$7^2*CS46^3)-(3*$A$7*($D$7+$E$7)*CS46^2)+(3*$D$7*$E$7*CS46)-(3*$G$7),((PI()*CS46)/12)*($D$7^2+$D$7*($D$7-2*CS46*$A$7)+($D$7-2*CS46*$A$7)^2)-$G$7)</f>
        <v>-229.91983000000027</v>
      </c>
      <c r="CT47" s="139">
        <f>IF('Working Volume Calculator'!$H$9="Square or Rectangular",(4*$A$7^2*CT46^3)-(3*$A$7*($D$7+$E$7)*CT46^2)+(3*$D$7*$E$7*CT46)-(3*$G$7),((PI()*CT46)/12)*($D$7^2+$D$7*($D$7-2*CT46*$A$7)+($D$7-2*CT46*$A$7)^2)-$G$7)</f>
        <v>-222.25164800000027</v>
      </c>
      <c r="CU47" s="139">
        <f>IF('Working Volume Calculator'!$H$9="Square or Rectangular",(4*$A$7^2*CU46^3)-(3*$A$7*($D$7+$E$7)*CU46^2)+(3*$D$7*$E$7*CU46)-(3*$G$7),((PI()*CU46)/12)*($D$7^2+$D$7*($D$7-2*CU46*$A$7)+($D$7-2*CU46*$A$7)^2)-$G$7)</f>
        <v>-214.59702600000026</v>
      </c>
      <c r="CV47" s="139">
        <f>IF('Working Volume Calculator'!$H$9="Square or Rectangular",(4*$A$7^2*CV46^3)-(3*$A$7*($D$7+$E$7)*CV46^2)+(3*$D$7*$E$7*CV46)-(3*$G$7),((PI()*CV46)/12)*($D$7^2+$D$7*($D$7-2*CV46*$A$7)+($D$7-2*CV46*$A$7)^2)-$G$7)</f>
        <v>-206.95595200000025</v>
      </c>
      <c r="CW47" s="139">
        <f>IF('Working Volume Calculator'!$H$9="Square or Rectangular",(4*$A$7^2*CW46^3)-(3*$A$7*($D$7+$E$7)*CW46^2)+(3*$D$7*$E$7*CW46)-(3*$G$7),((PI()*CW46)/12)*($D$7^2+$D$7*($D$7-2*CW46*$A$7)+($D$7-2*CW46*$A$7)^2)-$G$7)</f>
        <v>-199.32841400000029</v>
      </c>
      <c r="CX47" s="139">
        <f>IF('Working Volume Calculator'!$H$9="Square or Rectangular",(4*$A$7^2*CX46^3)-(3*$A$7*($D$7+$E$7)*CX46^2)+(3*$D$7*$E$7*CX46)-(3*$G$7),((PI()*CX46)/12)*($D$7^2+$D$7*($D$7-2*CX46*$A$7)+($D$7-2*CX46*$A$7)^2)-$G$7)</f>
        <v>-191.71440000000018</v>
      </c>
      <c r="CY47" s="139">
        <f>IF('Working Volume Calculator'!$H$9="Square or Rectangular",(4*$A$7^2*CY46^3)-(3*$A$7*($D$7+$E$7)*CY46^2)+(3*$D$7*$E$7*CY46)-(3*$G$7),((PI()*CY46)/12)*($D$7^2+$D$7*($D$7-2*CY46*$A$7)+($D$7-2*CY46*$A$7)^2)-$G$7)</f>
        <v>-184.11389800000018</v>
      </c>
      <c r="CZ47" s="139">
        <f>IF('Working Volume Calculator'!$H$9="Square or Rectangular",(4*$A$7^2*CZ46^3)-(3*$A$7*($D$7+$E$7)*CZ46^2)+(3*$D$7*$E$7*CZ46)-(3*$G$7),((PI()*CZ46)/12)*($D$7^2+$D$7*($D$7-2*CZ46*$A$7)+($D$7-2*CZ46*$A$7)^2)-$G$7)</f>
        <v>-176.52689600000019</v>
      </c>
      <c r="DA47" s="139">
        <f>IF('Working Volume Calculator'!$H$9="Square or Rectangular",(4*$A$7^2*DA46^3)-(3*$A$7*($D$7+$E$7)*DA46^2)+(3*$D$7*$E$7*DA46)-(3*$G$7),((PI()*DA46)/12)*($D$7^2+$D$7*($D$7-2*DA46*$A$7)+($D$7-2*DA46*$A$7)^2)-$G$7)</f>
        <v>-168.95338200000015</v>
      </c>
      <c r="DB47" s="139">
        <f>IF('Working Volume Calculator'!$H$9="Square or Rectangular",(4*$A$7^2*DB46^3)-(3*$A$7*($D$7+$E$7)*DB46^2)+(3*$D$7*$E$7*DB46)-(3*$G$7),((PI()*DB46)/12)*($D$7^2+$D$7*($D$7-2*DB46*$A$7)+($D$7-2*DB46*$A$7)^2)-$G$7)</f>
        <v>-161.39334400000018</v>
      </c>
      <c r="DC47" s="139">
        <f>IF('Working Volume Calculator'!$H$9="Square or Rectangular",(4*$A$7^2*DC46^3)-(3*$A$7*($D$7+$E$7)*DC46^2)+(3*$D$7*$E$7*DC46)-(3*$G$7),((PI()*DC46)/12)*($D$7^2+$D$7*($D$7-2*DC46*$A$7)+($D$7-2*DC46*$A$7)^2)-$G$7)</f>
        <v>-153.84677000000011</v>
      </c>
      <c r="DD47" s="139">
        <f>IF('Working Volume Calculator'!$H$9="Square or Rectangular",(4*$A$7^2*DD46^3)-(3*$A$7*($D$7+$E$7)*DD46^2)+(3*$D$7*$E$7*DD46)-(3*$G$7),((PI()*DD46)/12)*($D$7^2+$D$7*($D$7-2*DD46*$A$7)+($D$7-2*DD46*$A$7)^2)-$G$7)</f>
        <v>-146.31364800000017</v>
      </c>
      <c r="DE47" s="139">
        <f>IF('Working Volume Calculator'!$H$9="Square or Rectangular",(4*$A$7^2*DE46^3)-(3*$A$7*($D$7+$E$7)*DE46^2)+(3*$D$7*$E$7*DE46)-(3*$G$7),((PI()*DE46)/12)*($D$7^2+$D$7*($D$7-2*DE46*$A$7)+($D$7-2*DE46*$A$7)^2)-$G$7)</f>
        <v>-138.79396600000018</v>
      </c>
      <c r="DF47" s="139">
        <f>IF('Working Volume Calculator'!$H$9="Square or Rectangular",(4*$A$7^2*DF46^3)-(3*$A$7*($D$7+$E$7)*DF46^2)+(3*$D$7*$E$7*DF46)-(3*$G$7),((PI()*DF46)/12)*($D$7^2+$D$7*($D$7-2*DF46*$A$7)+($D$7-2*DF46*$A$7)^2)-$G$7)</f>
        <v>-131.28771200000028</v>
      </c>
      <c r="DG47" s="139">
        <f>IF('Working Volume Calculator'!$H$9="Square or Rectangular",(4*$A$7^2*DG46^3)-(3*$A$7*($D$7+$E$7)*DG46^2)+(3*$D$7*$E$7*DG46)-(3*$G$7),((PI()*DG46)/12)*($D$7^2+$D$7*($D$7-2*DG46*$A$7)+($D$7-2*DG46*$A$7)^2)-$G$7)</f>
        <v>-123.79487400000016</v>
      </c>
      <c r="DH47" s="139">
        <f>IF('Working Volume Calculator'!$H$9="Square or Rectangular",(4*$A$7^2*DH46^3)-(3*$A$7*($D$7+$E$7)*DH46^2)+(3*$D$7*$E$7*DH46)-(3*$G$7),((PI()*DH46)/12)*($D$7^2+$D$7*($D$7-2*DH46*$A$7)+($D$7-2*DH46*$A$7)^2)-$G$7)</f>
        <v>-116.31544000000019</v>
      </c>
      <c r="DI47" s="139">
        <f>IF('Working Volume Calculator'!$H$9="Square or Rectangular",(4*$A$7^2*DI46^3)-(3*$A$7*($D$7+$E$7)*DI46^2)+(3*$D$7*$E$7*DI46)-(3*$G$7),((PI()*DI46)/12)*($D$7^2+$D$7*($D$7-2*DI46*$A$7)+($D$7-2*DI46*$A$7)^2)-$G$7)</f>
        <v>-108.84939800000018</v>
      </c>
      <c r="DJ47" s="139">
        <f>IF('Working Volume Calculator'!$H$9="Square or Rectangular",(4*$A$7^2*DJ46^3)-(3*$A$7*($D$7+$E$7)*DJ46^2)+(3*$D$7*$E$7*DJ46)-(3*$G$7),((PI()*DJ46)/12)*($D$7^2+$D$7*($D$7-2*DJ46*$A$7)+($D$7-2*DJ46*$A$7)^2)-$G$7)</f>
        <v>-101.39673600000015</v>
      </c>
      <c r="DK47" s="139">
        <f>IF('Working Volume Calculator'!$H$9="Square or Rectangular",(4*$A$7^2*DK46^3)-(3*$A$7*($D$7+$E$7)*DK46^2)+(3*$D$7*$E$7*DK46)-(3*$G$7),((PI()*DK46)/12)*($D$7^2+$D$7*($D$7-2*DK46*$A$7)+($D$7-2*DK46*$A$7)^2)-$G$7)</f>
        <v>-93.957442000000356</v>
      </c>
      <c r="DL47" s="139">
        <f>IF('Working Volume Calculator'!$H$9="Square or Rectangular",(4*$A$7^2*DL46^3)-(3*$A$7*($D$7+$E$7)*DL46^2)+(3*$D$7*$E$7*DL46)-(3*$G$7),((PI()*DL46)/12)*($D$7^2+$D$7*($D$7-2*DL46*$A$7)+($D$7-2*DL46*$A$7)^2)-$G$7)</f>
        <v>-86.531504000000382</v>
      </c>
      <c r="DM47" s="139">
        <f>IF('Working Volume Calculator'!$H$9="Square or Rectangular",(4*$A$7^2*DM46^3)-(3*$A$7*($D$7+$E$7)*DM46^2)+(3*$D$7*$E$7*DM46)-(3*$G$7),((PI()*DM46)/12)*($D$7^2+$D$7*($D$7-2*DM46*$A$7)+($D$7-2*DM46*$A$7)^2)-$G$7)</f>
        <v>-79.118910000000369</v>
      </c>
      <c r="DN47" s="139">
        <f>IF('Working Volume Calculator'!$H$9="Square or Rectangular",(4*$A$7^2*DN46^3)-(3*$A$7*($D$7+$E$7)*DN46^2)+(3*$D$7*$E$7*DN46)-(3*$G$7),((PI()*DN46)/12)*($D$7^2+$D$7*($D$7-2*DN46*$A$7)+($D$7-2*DN46*$A$7)^2)-$G$7)</f>
        <v>-71.719648000000348</v>
      </c>
      <c r="DO47" s="139">
        <f>IF('Working Volume Calculator'!$H$9="Square or Rectangular",(4*$A$7^2*DO46^3)-(3*$A$7*($D$7+$E$7)*DO46^2)+(3*$D$7*$E$7*DO46)-(3*$G$7),((PI()*DO46)/12)*($D$7^2+$D$7*($D$7-2*DO46*$A$7)+($D$7-2*DO46*$A$7)^2)-$G$7)</f>
        <v>-64.333706000000348</v>
      </c>
      <c r="DP47" s="139">
        <f>IF('Working Volume Calculator'!$H$9="Square or Rectangular",(4*$A$7^2*DP46^3)-(3*$A$7*($D$7+$E$7)*DP46^2)+(3*$D$7*$E$7*DP46)-(3*$G$7),((PI()*DP46)/12)*($D$7^2+$D$7*($D$7-2*DP46*$A$7)+($D$7-2*DP46*$A$7)^2)-$G$7)</f>
        <v>-56.961072000000286</v>
      </c>
      <c r="DQ47" s="139">
        <f>IF('Working Volume Calculator'!$H$9="Square or Rectangular",(4*$A$7^2*DQ46^3)-(3*$A$7*($D$7+$E$7)*DQ46^2)+(3*$D$7*$E$7*DQ46)-(3*$G$7),((PI()*DQ46)/12)*($D$7^2+$D$7*($D$7-2*DQ46*$A$7)+($D$7-2*DQ46*$A$7)^2)-$G$7)</f>
        <v>-49.601734000000306</v>
      </c>
      <c r="DR47" s="139">
        <f>IF('Working Volume Calculator'!$H$9="Square or Rectangular",(4*$A$7^2*DR46^3)-(3*$A$7*($D$7+$E$7)*DR46^2)+(3*$D$7*$E$7*DR46)-(3*$G$7),((PI()*DR46)/12)*($D$7^2+$D$7*($D$7-2*DR46*$A$7)+($D$7-2*DR46*$A$7)^2)-$G$7)</f>
        <v>-42.255680000000211</v>
      </c>
      <c r="DS47" s="139">
        <f>IF('Working Volume Calculator'!$H$9="Square or Rectangular",(4*$A$7^2*DS46^3)-(3*$A$7*($D$7+$E$7)*DS46^2)+(3*$D$7*$E$7*DS46)-(3*$G$7),((PI()*DS46)/12)*($D$7^2+$D$7*($D$7-2*DS46*$A$7)+($D$7-2*DS46*$A$7)^2)-$G$7)</f>
        <v>-34.922898000000259</v>
      </c>
      <c r="DT47" s="139">
        <f>IF('Working Volume Calculator'!$H$9="Square or Rectangular",(4*$A$7^2*DT46^3)-(3*$A$7*($D$7+$E$7)*DT46^2)+(3*$D$7*$E$7*DT46)-(3*$G$7),((PI()*DT46)/12)*($D$7^2+$D$7*($D$7-2*DT46*$A$7)+($D$7-2*DT46*$A$7)^2)-$G$7)</f>
        <v>-27.603376000000253</v>
      </c>
      <c r="DU47" s="139">
        <f>IF('Working Volume Calculator'!$H$9="Square or Rectangular",(4*$A$7^2*DU46^3)-(3*$A$7*($D$7+$E$7)*DU46^2)+(3*$D$7*$E$7*DU46)-(3*$G$7),((PI()*DU46)/12)*($D$7^2+$D$7*($D$7-2*DU46*$A$7)+($D$7-2*DU46*$A$7)^2)-$G$7)</f>
        <v>-20.297102000000223</v>
      </c>
      <c r="DV47" s="139">
        <f>IF('Working Volume Calculator'!$H$9="Square or Rectangular",(4*$A$7^2*DV46^3)-(3*$A$7*($D$7+$E$7)*DV46^2)+(3*$D$7*$E$7*DV46)-(3*$G$7),((PI()*DV46)/12)*($D$7^2+$D$7*($D$7-2*DV46*$A$7)+($D$7-2*DV46*$A$7)^2)-$G$7)</f>
        <v>-13.004064000000199</v>
      </c>
      <c r="DW47" s="139">
        <f>IF('Working Volume Calculator'!$H$9="Square or Rectangular",(4*$A$7^2*DW46^3)-(3*$A$7*($D$7+$E$7)*DW46^2)+(3*$D$7*$E$7*DW46)-(3*$G$7),((PI()*DW46)/12)*($D$7^2+$D$7*($D$7-2*DW46*$A$7)+($D$7-2*DW46*$A$7)^2)-$G$7)</f>
        <v>-5.724250000000211</v>
      </c>
      <c r="DX47" s="139">
        <f>IF('Working Volume Calculator'!$H$9="Square or Rectangular",(4*$A$7^2*DX46^3)-(3*$A$7*($D$7+$E$7)*DX46^2)+(3*$D$7*$E$7*DX46)-(3*$G$7),((PI()*DX46)/12)*($D$7^2+$D$7*($D$7-2*DX46*$A$7)+($D$7-2*DX46*$A$7)^2)-$G$7)</f>
        <v>1.5423519999998234</v>
      </c>
      <c r="DY47" s="139">
        <f>IF('Working Volume Calculator'!$H$9="Square or Rectangular",(4*$A$7^2*DY46^3)-(3*$A$7*($D$7+$E$7)*DY46^2)+(3*$D$7*$E$7*DY46)-(3*$G$7),((PI()*DY46)/12)*($D$7^2+$D$7*($D$7-2*DY46*$A$7)+($D$7-2*DY46*$A$7)^2)-$G$7)</f>
        <v>8.7957539999997607</v>
      </c>
      <c r="DZ47" s="139">
        <f>IF('Working Volume Calculator'!$H$9="Square or Rectangular",(4*$A$7^2*DZ46^3)-(3*$A$7*($D$7+$E$7)*DZ46^2)+(3*$D$7*$E$7*DZ46)-(3*$G$7),((PI()*DZ46)/12)*($D$7^2+$D$7*($D$7-2*DZ46*$A$7)+($D$7-2*DZ46*$A$7)^2)-$G$7)</f>
        <v>16.035967999999912</v>
      </c>
      <c r="EA47" s="139">
        <f>IF('Working Volume Calculator'!$H$9="Square or Rectangular",(4*$A$7^2*EA46^3)-(3*$A$7*($D$7+$E$7)*EA46^2)+(3*$D$7*$E$7*EA46)-(3*$G$7),((PI()*EA46)/12)*($D$7^2+$D$7*($D$7-2*EA46*$A$7)+($D$7-2*EA46*$A$7)^2)-$G$7)</f>
        <v>23.263005999999677</v>
      </c>
      <c r="EB47" s="139">
        <f>IF('Working Volume Calculator'!$H$9="Square or Rectangular",(4*$A$7^2*EB46^3)-(3*$A$7*($D$7+$E$7)*EB46^2)+(3*$D$7*$E$7*EB46)-(3*$G$7),((PI()*EB46)/12)*($D$7^2+$D$7*($D$7-2*EB46*$A$7)+($D$7-2*EB46*$A$7)^2)-$G$7)</f>
        <v>30.47687999999971</v>
      </c>
      <c r="EC47" s="139">
        <f>IF('Working Volume Calculator'!$H$9="Square or Rectangular",(4*$A$7^2*EC46^3)-(3*$A$7*($D$7+$E$7)*EC46^2)+(3*$D$7*$E$7*EC46)-(3*$G$7),((PI()*EC46)/12)*($D$7^2+$D$7*($D$7-2*EC46*$A$7)+($D$7-2*EC46*$A$7)^2)-$G$7)</f>
        <v>37.677601999999752</v>
      </c>
      <c r="ED47" s="139">
        <f>IF('Working Volume Calculator'!$H$9="Square or Rectangular",(4*$A$7^2*ED46^3)-(3*$A$7*($D$7+$E$7)*ED46^2)+(3*$D$7*$E$7*ED46)-(3*$G$7),((PI()*ED46)/12)*($D$7^2+$D$7*($D$7-2*ED46*$A$7)+($D$7-2*ED46*$A$7)^2)-$G$7)</f>
        <v>44.865183999999772</v>
      </c>
      <c r="EE47" s="139">
        <f>IF('Working Volume Calculator'!$H$9="Square or Rectangular",(4*$A$7^2*EE46^3)-(3*$A$7*($D$7+$E$7)*EE46^2)+(3*$D$7*$E$7*EE46)-(3*$G$7),((PI()*EE46)/12)*($D$7^2+$D$7*($D$7-2*EE46*$A$7)+($D$7-2*EE46*$A$7)^2)-$G$7)</f>
        <v>52.039637999999741</v>
      </c>
      <c r="EF47" s="139">
        <f>IF('Working Volume Calculator'!$H$9="Square or Rectangular",(4*$A$7^2*EF46^3)-(3*$A$7*($D$7+$E$7)*EF46^2)+(3*$D$7*$E$7*EF46)-(3*$G$7),((PI()*EF46)/12)*($D$7^2+$D$7*($D$7-2*EF46*$A$7)+($D$7-2*EF46*$A$7)^2)-$G$7)</f>
        <v>59.200975999999628</v>
      </c>
      <c r="EG47" s="139">
        <f>IF('Working Volume Calculator'!$H$9="Square or Rectangular",(4*$A$7^2*EG46^3)-(3*$A$7*($D$7+$E$7)*EG46^2)+(3*$D$7*$E$7*EG46)-(3*$G$7),((PI()*EG46)/12)*($D$7^2+$D$7*($D$7-2*EG46*$A$7)+($D$7-2*EG46*$A$7)^2)-$G$7)</f>
        <v>66.34920999999963</v>
      </c>
      <c r="EH47" s="139">
        <f>IF('Working Volume Calculator'!$H$9="Square or Rectangular",(4*$A$7^2*EH46^3)-(3*$A$7*($D$7+$E$7)*EH46^2)+(3*$D$7*$E$7*EH46)-(3*$G$7),((PI()*EH46)/12)*($D$7^2+$D$7*($D$7-2*EH46*$A$7)+($D$7-2*EH46*$A$7)^2)-$G$7)</f>
        <v>73.484351999999717</v>
      </c>
      <c r="EI47" s="139">
        <f>IF('Working Volume Calculator'!$H$9="Square or Rectangular",(4*$A$7^2*EI46^3)-(3*$A$7*($D$7+$E$7)*EI46^2)+(3*$D$7*$E$7*EI46)-(3*$G$7),((PI()*EI46)/12)*($D$7^2+$D$7*($D$7-2*EI46*$A$7)+($D$7-2*EI46*$A$7)^2)-$G$7)</f>
        <v>80.606413999999859</v>
      </c>
      <c r="EJ47" s="139">
        <f>IF('Working Volume Calculator'!$H$9="Square or Rectangular",(4*$A$7^2*EJ46^3)-(3*$A$7*($D$7+$E$7)*EJ46^2)+(3*$D$7*$E$7*EJ46)-(3*$G$7),((PI()*EJ46)/12)*($D$7^2+$D$7*($D$7-2*EJ46*$A$7)+($D$7-2*EJ46*$A$7)^2)-$G$7)</f>
        <v>87.71540799999957</v>
      </c>
      <c r="EK47" s="139">
        <f>IF('Working Volume Calculator'!$H$9="Square or Rectangular",(4*$A$7^2*EK46^3)-(3*$A$7*($D$7+$E$7)*EK46^2)+(3*$D$7*$E$7*EK46)-(3*$G$7),((PI()*EK46)/12)*($D$7^2+$D$7*($D$7-2*EK46*$A$7)+($D$7-2*EK46*$A$7)^2)-$G$7)</f>
        <v>94.811345999999503</v>
      </c>
      <c r="EL47" s="139">
        <f>IF('Working Volume Calculator'!$H$9="Square or Rectangular",(4*$A$7^2*EL46^3)-(3*$A$7*($D$7+$E$7)*EL46^2)+(3*$D$7*$E$7*EL46)-(3*$G$7),((PI()*EL46)/12)*($D$7^2+$D$7*($D$7-2*EL46*$A$7)+($D$7-2*EL46*$A$7)^2)-$G$7)</f>
        <v>101.89423999999963</v>
      </c>
      <c r="EM47" s="139">
        <f>IF('Working Volume Calculator'!$H$9="Square or Rectangular",(4*$A$7^2*EM46^3)-(3*$A$7*($D$7+$E$7)*EM46^2)+(3*$D$7*$E$7*EM46)-(3*$G$7),((PI()*EM46)/12)*($D$7^2+$D$7*($D$7-2*EM46*$A$7)+($D$7-2*EM46*$A$7)^2)-$G$7)</f>
        <v>108.96410199999968</v>
      </c>
      <c r="EN47" s="139">
        <f>IF('Working Volume Calculator'!$H$9="Square or Rectangular",(4*$A$7^2*EN46^3)-(3*$A$7*($D$7+$E$7)*EN46^2)+(3*$D$7*$E$7*EN46)-(3*$G$7),((PI()*EN46)/12)*($D$7^2+$D$7*($D$7-2*EN46*$A$7)+($D$7-2*EN46*$A$7)^2)-$G$7)</f>
        <v>116.02094399999964</v>
      </c>
      <c r="EO47" s="139">
        <f>IF('Working Volume Calculator'!$H$9="Square or Rectangular",(4*$A$7^2*EO46^3)-(3*$A$7*($D$7+$E$7)*EO46^2)+(3*$D$7*$E$7*EO46)-(3*$G$7),((PI()*EO46)/12)*($D$7^2+$D$7*($D$7-2*EO46*$A$7)+($D$7-2*EO46*$A$7)^2)-$G$7)</f>
        <v>123.06477799999971</v>
      </c>
      <c r="EP47" s="139">
        <f>IF('Working Volume Calculator'!$H$9="Square or Rectangular",(4*$A$7^2*EP46^3)-(3*$A$7*($D$7+$E$7)*EP46^2)+(3*$D$7*$E$7*EP46)-(3*$G$7),((PI()*EP46)/12)*($D$7^2+$D$7*($D$7-2*EP46*$A$7)+($D$7-2*EP46*$A$7)^2)-$G$7)</f>
        <v>130.09561599999961</v>
      </c>
      <c r="EQ47" s="139">
        <f>IF('Working Volume Calculator'!$H$9="Square or Rectangular",(4*$A$7^2*EQ46^3)-(3*$A$7*($D$7+$E$7)*EQ46^2)+(3*$D$7*$E$7*EQ46)-(3*$G$7),((PI()*EQ46)/12)*($D$7^2+$D$7*($D$7-2*EQ46*$A$7)+($D$7-2*EQ46*$A$7)^2)-$G$7)</f>
        <v>137.11346999999978</v>
      </c>
      <c r="ER47" s="139">
        <f>IF('Working Volume Calculator'!$H$9="Square or Rectangular",(4*$A$7^2*ER46^3)-(3*$A$7*($D$7+$E$7)*ER46^2)+(3*$D$7*$E$7*ER46)-(3*$G$7),((PI()*ER46)/12)*($D$7^2+$D$7*($D$7-2*ER46*$A$7)+($D$7-2*ER46*$A$7)^2)-$G$7)</f>
        <v>144.11835199999973</v>
      </c>
      <c r="ES47" s="139">
        <f>IF('Working Volume Calculator'!$H$9="Square or Rectangular",(4*$A$7^2*ES46^3)-(3*$A$7*($D$7+$E$7)*ES46^2)+(3*$D$7*$E$7*ES46)-(3*$G$7),((PI()*ES46)/12)*($D$7^2+$D$7*($D$7-2*ES46*$A$7)+($D$7-2*ES46*$A$7)^2)-$G$7)</f>
        <v>151.11027399999966</v>
      </c>
      <c r="ET47" s="139">
        <f>IF('Working Volume Calculator'!$H$9="Square or Rectangular",(4*$A$7^2*ET46^3)-(3*$A$7*($D$7+$E$7)*ET46^2)+(3*$D$7*$E$7*ET46)-(3*$G$7),((PI()*ET46)/12)*($D$7^2+$D$7*($D$7-2*ET46*$A$7)+($D$7-2*ET46*$A$7)^2)-$G$7)</f>
        <v>158.08924799999977</v>
      </c>
      <c r="EU47" s="139">
        <f>IF('Working Volume Calculator'!$H$9="Square or Rectangular",(4*$A$7^2*EU46^3)-(3*$A$7*($D$7+$E$7)*EU46^2)+(3*$D$7*$E$7*EU46)-(3*$G$7),((PI()*EU46)/12)*($D$7^2+$D$7*($D$7-2*EU46*$A$7)+($D$7-2*EU46*$A$7)^2)-$G$7)</f>
        <v>165.0552859999998</v>
      </c>
      <c r="EV47" s="139">
        <f>IF('Working Volume Calculator'!$H$9="Square or Rectangular",(4*$A$7^2*EV46^3)-(3*$A$7*($D$7+$E$7)*EV46^2)+(3*$D$7*$E$7*EV46)-(3*$G$7),((PI()*EV46)/12)*($D$7^2+$D$7*($D$7-2*EV46*$A$7)+($D$7-2*EV46*$A$7)^2)-$G$7)</f>
        <v>172.00839999999971</v>
      </c>
      <c r="EW47" s="139">
        <f>IF('Working Volume Calculator'!$H$9="Square or Rectangular",(4*$A$7^2*EW46^3)-(3*$A$7*($D$7+$E$7)*EW46^2)+(3*$D$7*$E$7*EW46)-(3*$G$7),((PI()*EW46)/12)*($D$7^2+$D$7*($D$7-2*EW46*$A$7)+($D$7-2*EW46*$A$7)^2)-$G$7)</f>
        <v>178.94860199999971</v>
      </c>
      <c r="EX47" s="139">
        <f>IF('Working Volume Calculator'!$H$9="Square or Rectangular",(4*$A$7^2*EX46^3)-(3*$A$7*($D$7+$E$7)*EX46^2)+(3*$D$7*$E$7*EX46)-(3*$G$7),((PI()*EX46)/12)*($D$7^2+$D$7*($D$7-2*EX46*$A$7)+($D$7-2*EX46*$A$7)^2)-$G$7)</f>
        <v>185.87590399999976</v>
      </c>
      <c r="EY47" s="139">
        <f>IF('Working Volume Calculator'!$H$9="Square or Rectangular",(4*$A$7^2*EY46^3)-(3*$A$7*($D$7+$E$7)*EY46^2)+(3*$D$7*$E$7*EY46)-(3*$G$7),((PI()*EY46)/12)*($D$7^2+$D$7*($D$7-2*EY46*$A$7)+($D$7-2*EY46*$A$7)^2)-$G$7)</f>
        <v>192.79031799999984</v>
      </c>
      <c r="EZ47" s="139">
        <f>IF('Working Volume Calculator'!$H$9="Square or Rectangular",(4*$A$7^2*EZ46^3)-(3*$A$7*($D$7+$E$7)*EZ46^2)+(3*$D$7*$E$7*EZ46)-(3*$G$7),((PI()*EZ46)/12)*($D$7^2+$D$7*($D$7-2*EZ46*$A$7)+($D$7-2*EZ46*$A$7)^2)-$G$7)</f>
        <v>199.69185599999992</v>
      </c>
      <c r="FA47" s="139">
        <f>IF('Working Volume Calculator'!$H$9="Square or Rectangular",(4*$A$7^2*FA46^3)-(3*$A$7*($D$7+$E$7)*FA46^2)+(3*$D$7*$E$7*FA46)-(3*$G$7),((PI()*FA46)/12)*($D$7^2+$D$7*($D$7-2*FA46*$A$7)+($D$7-2*FA46*$A$7)^2)-$G$7)</f>
        <v>206.58052999999973</v>
      </c>
      <c r="FB47" s="139">
        <f>IF('Working Volume Calculator'!$H$9="Square or Rectangular",(4*$A$7^2*FB46^3)-(3*$A$7*($D$7+$E$7)*FB46^2)+(3*$D$7*$E$7*FB46)-(3*$G$7),((PI()*FB46)/12)*($D$7^2+$D$7*($D$7-2*FB46*$A$7)+($D$7-2*FB46*$A$7)^2)-$G$7)</f>
        <v>213.4563519999997</v>
      </c>
      <c r="FC47" s="139">
        <f>IF('Working Volume Calculator'!$H$9="Square or Rectangular",(4*$A$7^2*FC46^3)-(3*$A$7*($D$7+$E$7)*FC46^2)+(3*$D$7*$E$7*FC46)-(3*$G$7),((PI()*FC46)/12)*($D$7^2+$D$7*($D$7-2*FC46*$A$7)+($D$7-2*FC46*$A$7)^2)-$G$7)</f>
        <v>220.31933399999957</v>
      </c>
      <c r="FD47" s="139">
        <f>IF('Working Volume Calculator'!$H$9="Square or Rectangular",(4*$A$7^2*FD46^3)-(3*$A$7*($D$7+$E$7)*FD46^2)+(3*$D$7*$E$7*FD46)-(3*$G$7),((PI()*FD46)/12)*($D$7^2+$D$7*($D$7-2*FD46*$A$7)+($D$7-2*FD46*$A$7)^2)-$G$7)</f>
        <v>227.16948799999955</v>
      </c>
      <c r="FE47" s="139">
        <f>IF('Working Volume Calculator'!$H$9="Square or Rectangular",(4*$A$7^2*FE46^3)-(3*$A$7*($D$7+$E$7)*FE46^2)+(3*$D$7*$E$7*FE46)-(3*$G$7),((PI()*FE46)/12)*($D$7^2+$D$7*($D$7-2*FE46*$A$7)+($D$7-2*FE46*$A$7)^2)-$G$7)</f>
        <v>234.00682599999959</v>
      </c>
      <c r="FF47" s="139">
        <f>IF('Working Volume Calculator'!$H$9="Square or Rectangular",(4*$A$7^2*FF46^3)-(3*$A$7*($D$7+$E$7)*FF46^2)+(3*$D$7*$E$7*FF46)-(3*$G$7),((PI()*FF46)/12)*($D$7^2+$D$7*($D$7-2*FF46*$A$7)+($D$7-2*FF46*$A$7)^2)-$G$7)</f>
        <v>240.83135999999968</v>
      </c>
      <c r="FG47" s="139">
        <f>IF('Working Volume Calculator'!$H$9="Square or Rectangular",(4*$A$7^2*FG46^3)-(3*$A$7*($D$7+$E$7)*FG46^2)+(3*$D$7*$E$7*FG46)-(3*$G$7),((PI()*FG46)/12)*($D$7^2+$D$7*($D$7-2*FG46*$A$7)+($D$7-2*FG46*$A$7)^2)-$G$7)</f>
        <v>247.64310199999954</v>
      </c>
      <c r="FH47" s="139">
        <f>IF('Working Volume Calculator'!$H$9="Square or Rectangular",(4*$A$7^2*FH46^3)-(3*$A$7*($D$7+$E$7)*FH46^2)+(3*$D$7*$E$7*FH46)-(3*$G$7),((PI()*FH46)/12)*($D$7^2+$D$7*($D$7-2*FH46*$A$7)+($D$7-2*FH46*$A$7)^2)-$G$7)</f>
        <v>254.44206399999962</v>
      </c>
      <c r="FI47" s="139">
        <f>IF('Working Volume Calculator'!$H$9="Square or Rectangular",(4*$A$7^2*FI46^3)-(3*$A$7*($D$7+$E$7)*FI46^2)+(3*$D$7*$E$7*FI46)-(3*$G$7),((PI()*FI46)/12)*($D$7^2+$D$7*($D$7-2*FI46*$A$7)+($D$7-2*FI46*$A$7)^2)-$G$7)</f>
        <v>261.22825799999941</v>
      </c>
      <c r="FJ47" s="139">
        <f>IF('Working Volume Calculator'!$H$9="Square or Rectangular",(4*$A$7^2*FJ46^3)-(3*$A$7*($D$7+$E$7)*FJ46^2)+(3*$D$7*$E$7*FJ46)-(3*$G$7),((PI()*FJ46)/12)*($D$7^2+$D$7*($D$7-2*FJ46*$A$7)+($D$7-2*FJ46*$A$7)^2)-$G$7)</f>
        <v>268.00169599999958</v>
      </c>
      <c r="FK47" s="139">
        <f>IF('Working Volume Calculator'!$H$9="Square or Rectangular",(4*$A$7^2*FK46^3)-(3*$A$7*($D$7+$E$7)*FK46^2)+(3*$D$7*$E$7*FK46)-(3*$G$7),((PI()*FK46)/12)*($D$7^2+$D$7*($D$7-2*FK46*$A$7)+($D$7-2*FK46*$A$7)^2)-$G$7)</f>
        <v>274.76238999999941</v>
      </c>
      <c r="FL47" s="139">
        <f>IF('Working Volume Calculator'!$H$9="Square or Rectangular",(4*$A$7^2*FL46^3)-(3*$A$7*($D$7+$E$7)*FL46^2)+(3*$D$7*$E$7*FL46)-(3*$G$7),((PI()*FL46)/12)*($D$7^2+$D$7*($D$7-2*FL46*$A$7)+($D$7-2*FL46*$A$7)^2)-$G$7)</f>
        <v>281.51035199999956</v>
      </c>
      <c r="FM47" s="139">
        <f>IF('Working Volume Calculator'!$H$9="Square or Rectangular",(4*$A$7^2*FM46^3)-(3*$A$7*($D$7+$E$7)*FM46^2)+(3*$D$7*$E$7*FM46)-(3*$G$7),((PI()*FM46)/12)*($D$7^2+$D$7*($D$7-2*FM46*$A$7)+($D$7-2*FM46*$A$7)^2)-$G$7)</f>
        <v>288.24559399999953</v>
      </c>
      <c r="FN47" s="139">
        <f>IF('Working Volume Calculator'!$H$9="Square or Rectangular",(4*$A$7^2*FN46^3)-(3*$A$7*($D$7+$E$7)*FN46^2)+(3*$D$7*$E$7*FN46)-(3*$G$7),((PI()*FN46)/12)*($D$7^2+$D$7*($D$7-2*FN46*$A$7)+($D$7-2*FN46*$A$7)^2)-$G$7)</f>
        <v>294.96812799999952</v>
      </c>
      <c r="FO47" s="139">
        <f>IF('Working Volume Calculator'!$H$9="Square or Rectangular",(4*$A$7^2*FO46^3)-(3*$A$7*($D$7+$E$7)*FO46^2)+(3*$D$7*$E$7*FO46)-(3*$G$7),((PI()*FO46)/12)*($D$7^2+$D$7*($D$7-2*FO46*$A$7)+($D$7-2*FO46*$A$7)^2)-$G$7)</f>
        <v>301.67796599999951</v>
      </c>
      <c r="FP47" s="139">
        <f>IF('Working Volume Calculator'!$H$9="Square or Rectangular",(4*$A$7^2*FP46^3)-(3*$A$7*($D$7+$E$7)*FP46^2)+(3*$D$7*$E$7*FP46)-(3*$G$7),((PI()*FP46)/12)*($D$7^2+$D$7*($D$7-2*FP46*$A$7)+($D$7-2*FP46*$A$7)^2)-$G$7)</f>
        <v>308.3751199999997</v>
      </c>
      <c r="FQ47" s="139">
        <f>IF('Working Volume Calculator'!$H$9="Square or Rectangular",(4*$A$7^2*FQ46^3)-(3*$A$7*($D$7+$E$7)*FQ46^2)+(3*$D$7*$E$7*FQ46)-(3*$G$7),((PI()*FQ46)/12)*($D$7^2+$D$7*($D$7-2*FQ46*$A$7)+($D$7-2*FQ46*$A$7)^2)-$G$7)</f>
        <v>315.05960199999959</v>
      </c>
      <c r="FR47" s="139">
        <f>IF('Working Volume Calculator'!$H$9="Square or Rectangular",(4*$A$7^2*FR46^3)-(3*$A$7*($D$7+$E$7)*FR46^2)+(3*$D$7*$E$7*FR46)-(3*$G$7),((PI()*FR46)/12)*($D$7^2+$D$7*($D$7-2*FR46*$A$7)+($D$7-2*FR46*$A$7)^2)-$G$7)</f>
        <v>321.73142399999961</v>
      </c>
      <c r="FS47" s="139">
        <f>IF('Working Volume Calculator'!$H$9="Square or Rectangular",(4*$A$7^2*FS46^3)-(3*$A$7*($D$7+$E$7)*FS46^2)+(3*$D$7*$E$7*FS46)-(3*$G$7),((PI()*FS46)/12)*($D$7^2+$D$7*($D$7-2*FS46*$A$7)+($D$7-2*FS46*$A$7)^2)-$G$7)</f>
        <v>328.3905979999995</v>
      </c>
      <c r="FT47" s="139">
        <f>IF('Working Volume Calculator'!$H$9="Square or Rectangular",(4*$A$7^2*FT46^3)-(3*$A$7*($D$7+$E$7)*FT46^2)+(3*$D$7*$E$7*FT46)-(3*$G$7),((PI()*FT46)/12)*($D$7^2+$D$7*($D$7-2*FT46*$A$7)+($D$7-2*FT46*$A$7)^2)-$G$7)</f>
        <v>335.03713599999969</v>
      </c>
      <c r="FU47" s="139">
        <f>IF('Working Volume Calculator'!$H$9="Square or Rectangular",(4*$A$7^2*FU46^3)-(3*$A$7*($D$7+$E$7)*FU46^2)+(3*$D$7*$E$7*FU46)-(3*$G$7),((PI()*FU46)/12)*($D$7^2+$D$7*($D$7-2*FU46*$A$7)+($D$7-2*FU46*$A$7)^2)-$G$7)</f>
        <v>341.6710499999997</v>
      </c>
      <c r="FV47" s="139">
        <f>IF('Working Volume Calculator'!$H$9="Square or Rectangular",(4*$A$7^2*FV46^3)-(3*$A$7*($D$7+$E$7)*FV46^2)+(3*$D$7*$E$7*FV46)-(3*$G$7),((PI()*FV46)/12)*($D$7^2+$D$7*($D$7-2*FV46*$A$7)+($D$7-2*FV46*$A$7)^2)-$G$7)</f>
        <v>348.29235199999971</v>
      </c>
      <c r="FW47" s="139">
        <f>IF('Working Volume Calculator'!$H$9="Square or Rectangular",(4*$A$7^2*FW46^3)-(3*$A$7*($D$7+$E$7)*FW46^2)+(3*$D$7*$E$7*FW46)-(3*$G$7),((PI()*FW46)/12)*($D$7^2+$D$7*($D$7-2*FW46*$A$7)+($D$7-2*FW46*$A$7)^2)-$G$7)</f>
        <v>354.9010539999997</v>
      </c>
      <c r="FX47" s="139">
        <f>IF('Working Volume Calculator'!$H$9="Square or Rectangular",(4*$A$7^2*FX46^3)-(3*$A$7*($D$7+$E$7)*FX46^2)+(3*$D$7*$E$7*FX46)-(3*$G$7),((PI()*FX46)/12)*($D$7^2+$D$7*($D$7-2*FX46*$A$7)+($D$7-2*FX46*$A$7)^2)-$G$7)</f>
        <v>361.49716799999965</v>
      </c>
      <c r="FY47" s="139">
        <f>IF('Working Volume Calculator'!$H$9="Square or Rectangular",(4*$A$7^2*FY46^3)-(3*$A$7*($D$7+$E$7)*FY46^2)+(3*$D$7*$E$7*FY46)-(3*$G$7),((PI()*FY46)/12)*($D$7^2+$D$7*($D$7-2*FY46*$A$7)+($D$7-2*FY46*$A$7)^2)-$G$7)</f>
        <v>368.08070599999974</v>
      </c>
      <c r="FZ47" s="139">
        <f>IF('Working Volume Calculator'!$H$9="Square or Rectangular",(4*$A$7^2*FZ46^3)-(3*$A$7*($D$7+$E$7)*FZ46^2)+(3*$D$7*$E$7*FZ46)-(3*$G$7),((PI()*FZ46)/12)*($D$7^2+$D$7*($D$7-2*FZ46*$A$7)+($D$7-2*FZ46*$A$7)^2)-$G$7)</f>
        <v>374.65167999999971</v>
      </c>
      <c r="GA47" s="139">
        <f>IF('Working Volume Calculator'!$H$9="Square or Rectangular",(4*$A$7^2*GA46^3)-(3*$A$7*($D$7+$E$7)*GA46^2)+(3*$D$7*$E$7*GA46)-(3*$G$7),((PI()*GA46)/12)*($D$7^2+$D$7*($D$7-2*GA46*$A$7)+($D$7-2*GA46*$A$7)^2)-$G$7)</f>
        <v>381.21010199999978</v>
      </c>
      <c r="GB47" s="139">
        <f>IF('Working Volume Calculator'!$H$9="Square or Rectangular",(4*$A$7^2*GB46^3)-(3*$A$7*($D$7+$E$7)*GB46^2)+(3*$D$7*$E$7*GB46)-(3*$G$7),((PI()*GB46)/12)*($D$7^2+$D$7*($D$7-2*GB46*$A$7)+($D$7-2*GB46*$A$7)^2)-$G$7)</f>
        <v>387.75598399999967</v>
      </c>
      <c r="GC47" s="139">
        <f>IF('Working Volume Calculator'!$H$9="Square or Rectangular",(4*$A$7^2*GC46^3)-(3*$A$7*($D$7+$E$7)*GC46^2)+(3*$D$7*$E$7*GC46)-(3*$G$7),((PI()*GC46)/12)*($D$7^2+$D$7*($D$7-2*GC46*$A$7)+($D$7-2*GC46*$A$7)^2)-$G$7)</f>
        <v>394.28933799999982</v>
      </c>
      <c r="GD47" s="139">
        <f>IF('Working Volume Calculator'!$H$9="Square or Rectangular",(4*$A$7^2*GD46^3)-(3*$A$7*($D$7+$E$7)*GD46^2)+(3*$D$7*$E$7*GD46)-(3*$G$7),((PI()*GD46)/12)*($D$7^2+$D$7*($D$7-2*GD46*$A$7)+($D$7-2*GD46*$A$7)^2)-$G$7)</f>
        <v>400.81017599999973</v>
      </c>
      <c r="GE47" s="139">
        <f>IF('Working Volume Calculator'!$H$9="Square or Rectangular",(4*$A$7^2*GE46^3)-(3*$A$7*($D$7+$E$7)*GE46^2)+(3*$D$7*$E$7*GE46)-(3*$G$7),((PI()*GE46)/12)*($D$7^2+$D$7*($D$7-2*GE46*$A$7)+($D$7-2*GE46*$A$7)^2)-$G$7)</f>
        <v>407.31850999999961</v>
      </c>
      <c r="GF47" s="139">
        <f>IF('Working Volume Calculator'!$H$9="Square or Rectangular",(4*$A$7^2*GF46^3)-(3*$A$7*($D$7+$E$7)*GF46^2)+(3*$D$7*$E$7*GF46)-(3*$G$7),((PI()*GF46)/12)*($D$7^2+$D$7*($D$7-2*GF46*$A$7)+($D$7-2*GF46*$A$7)^2)-$G$7)</f>
        <v>413.81435199999964</v>
      </c>
      <c r="GG47" s="139">
        <f>IF('Working Volume Calculator'!$H$9="Square or Rectangular",(4*$A$7^2*GG46^3)-(3*$A$7*($D$7+$E$7)*GG46^2)+(3*$D$7*$E$7*GG46)-(3*$G$7),((PI()*GG46)/12)*($D$7^2+$D$7*($D$7-2*GG46*$A$7)+($D$7-2*GG46*$A$7)^2)-$G$7)</f>
        <v>420.29771399999959</v>
      </c>
      <c r="GH47" s="139">
        <f>IF('Working Volume Calculator'!$H$9="Square or Rectangular",(4*$A$7^2*GH46^3)-(3*$A$7*($D$7+$E$7)*GH46^2)+(3*$D$7*$E$7*GH46)-(3*$G$7),((PI()*GH46)/12)*($D$7^2+$D$7*($D$7-2*GH46*$A$7)+($D$7-2*GH46*$A$7)^2)-$G$7)</f>
        <v>426.7686079999994</v>
      </c>
      <c r="GI47" s="139">
        <f>IF('Working Volume Calculator'!$H$9="Square or Rectangular",(4*$A$7^2*GI46^3)-(3*$A$7*($D$7+$E$7)*GI46^2)+(3*$D$7*$E$7*GI46)-(3*$G$7),((PI()*GI46)/12)*($D$7^2+$D$7*($D$7-2*GI46*$A$7)+($D$7-2*GI46*$A$7)^2)-$G$7)</f>
        <v>433.22704599999952</v>
      </c>
      <c r="GJ47" s="139">
        <f>IF('Working Volume Calculator'!$H$9="Square or Rectangular",(4*$A$7^2*GJ46^3)-(3*$A$7*($D$7+$E$7)*GJ46^2)+(3*$D$7*$E$7*GJ46)-(3*$G$7),((PI()*GJ46)/12)*($D$7^2+$D$7*($D$7-2*GJ46*$A$7)+($D$7-2*GJ46*$A$7)^2)-$G$7)</f>
        <v>439.67303999999945</v>
      </c>
      <c r="GK47" s="139">
        <f>IF('Working Volume Calculator'!$H$9="Square or Rectangular",(4*$A$7^2*GK46^3)-(3*$A$7*($D$7+$E$7)*GK46^2)+(3*$D$7*$E$7*GK46)-(3*$G$7),((PI()*GK46)/12)*($D$7^2+$D$7*($D$7-2*GK46*$A$7)+($D$7-2*GK46*$A$7)^2)-$G$7)</f>
        <v>446.10660199999938</v>
      </c>
      <c r="GL47" s="139">
        <f>IF('Working Volume Calculator'!$H$9="Square or Rectangular",(4*$A$7^2*GL46^3)-(3*$A$7*($D$7+$E$7)*GL46^2)+(3*$D$7*$E$7*GL46)-(3*$G$7),((PI()*GL46)/12)*($D$7^2+$D$7*($D$7-2*GL46*$A$7)+($D$7-2*GL46*$A$7)^2)-$G$7)</f>
        <v>452.52774399999953</v>
      </c>
      <c r="GM47" s="139">
        <f>IF('Working Volume Calculator'!$H$9="Square or Rectangular",(4*$A$7^2*GM46^3)-(3*$A$7*($D$7+$E$7)*GM46^2)+(3*$D$7*$E$7*GM46)-(3*$G$7),((PI()*GM46)/12)*($D$7^2+$D$7*($D$7-2*GM46*$A$7)+($D$7-2*GM46*$A$7)^2)-$G$7)</f>
        <v>458.9364779999994</v>
      </c>
      <c r="GN47" s="139">
        <f>IF('Working Volume Calculator'!$H$9="Square or Rectangular",(4*$A$7^2*GN46^3)-(3*$A$7*($D$7+$E$7)*GN46^2)+(3*$D$7*$E$7*GN46)-(3*$G$7),((PI()*GN46)/12)*($D$7^2+$D$7*($D$7-2*GN46*$A$7)+($D$7-2*GN46*$A$7)^2)-$G$7)</f>
        <v>465.33281599999964</v>
      </c>
      <c r="GO47" s="139">
        <f>IF('Working Volume Calculator'!$H$9="Square or Rectangular",(4*$A$7^2*GO46^3)-(3*$A$7*($D$7+$E$7)*GO46^2)+(3*$D$7*$E$7*GO46)-(3*$G$7),((PI()*GO46)/12)*($D$7^2+$D$7*($D$7-2*GO46*$A$7)+($D$7-2*GO46*$A$7)^2)-$G$7)</f>
        <v>471.71676999999954</v>
      </c>
      <c r="GP47" s="139">
        <f>IF('Working Volume Calculator'!$H$9="Square or Rectangular",(4*$A$7^2*GP46^3)-(3*$A$7*($D$7+$E$7)*GP46^2)+(3*$D$7*$E$7*GP46)-(3*$G$7),((PI()*GP46)/12)*($D$7^2+$D$7*($D$7-2*GP46*$A$7)+($D$7-2*GP46*$A$7)^2)-$G$7)</f>
        <v>478.08835199999953</v>
      </c>
      <c r="GQ47" s="139">
        <f>IF('Working Volume Calculator'!$H$9="Square or Rectangular",(4*$A$7^2*GQ46^3)-(3*$A$7*($D$7+$E$7)*GQ46^2)+(3*$D$7*$E$7*GQ46)-(3*$G$7),((PI()*GQ46)/12)*($D$7^2+$D$7*($D$7-2*GQ46*$A$7)+($D$7-2*GQ46*$A$7)^2)-$G$7)</f>
        <v>484.44757399999958</v>
      </c>
      <c r="GR47" s="139">
        <f>IF('Working Volume Calculator'!$H$9="Square or Rectangular",(4*$A$7^2*GR46^3)-(3*$A$7*($D$7+$E$7)*GR46^2)+(3*$D$7*$E$7*GR46)-(3*$G$7),((PI()*GR46)/12)*($D$7^2+$D$7*($D$7-2*GR46*$A$7)+($D$7-2*GR46*$A$7)^2)-$G$7)</f>
        <v>490.79444799999965</v>
      </c>
      <c r="GS47" s="139">
        <f>IF('Working Volume Calculator'!$H$9="Square or Rectangular",(4*$A$7^2*GS46^3)-(3*$A$7*($D$7+$E$7)*GS46^2)+(3*$D$7*$E$7*GS46)-(3*$G$7),((PI()*GS46)/12)*($D$7^2+$D$7*($D$7-2*GS46*$A$7)+($D$7-2*GS46*$A$7)^2)-$G$7)</f>
        <v>497.12898599999949</v>
      </c>
      <c r="GT47" s="139">
        <f>IF('Working Volume Calculator'!$H$9="Square or Rectangular",(4*$A$7^2*GT46^3)-(3*$A$7*($D$7+$E$7)*GT46^2)+(3*$D$7*$E$7*GT46)-(3*$G$7),((PI()*GT46)/12)*($D$7^2+$D$7*($D$7-2*GT46*$A$7)+($D$7-2*GT46*$A$7)^2)-$G$7)</f>
        <v>503.45119999999952</v>
      </c>
      <c r="GU47" s="139">
        <f>IF('Working Volume Calculator'!$H$9="Square or Rectangular",(4*$A$7^2*GU46^3)-(3*$A$7*($D$7+$E$7)*GU46^2)+(3*$D$7*$E$7*GU46)-(3*$G$7),((PI()*GU46)/12)*($D$7^2+$D$7*($D$7-2*GU46*$A$7)+($D$7-2*GU46*$A$7)^2)-$G$7)</f>
        <v>509.76110199999948</v>
      </c>
      <c r="GV47" s="139">
        <f>IF('Working Volume Calculator'!$H$9="Square or Rectangular",(4*$A$7^2*GV46^3)-(3*$A$7*($D$7+$E$7)*GV46^2)+(3*$D$7*$E$7*GV46)-(3*$G$7),((PI()*GV46)/12)*($D$7^2+$D$7*($D$7-2*GV46*$A$7)+($D$7-2*GV46*$A$7)^2)-$G$7)</f>
        <v>516.05870399999958</v>
      </c>
      <c r="GW47" s="139">
        <f>IF('Working Volume Calculator'!$H$9="Square or Rectangular",(4*$A$7^2*GW46^3)-(3*$A$7*($D$7+$E$7)*GW46^2)+(3*$D$7*$E$7*GW46)-(3*$G$7),((PI()*GW46)/12)*($D$7^2+$D$7*($D$7-2*GW46*$A$7)+($D$7-2*GW46*$A$7)^2)-$G$7)</f>
        <v>522.34401799999932</v>
      </c>
      <c r="GX47" s="139">
        <f>IF('Working Volume Calculator'!$H$9="Square or Rectangular",(4*$A$7^2*GX46^3)-(3*$A$7*($D$7+$E$7)*GX46^2)+(3*$D$7*$E$7*GX46)-(3*$G$7),((PI()*GX46)/12)*($D$7^2+$D$7*($D$7-2*GX46*$A$7)+($D$7-2*GX46*$A$7)^2)-$G$7)</f>
        <v>528.61705599999959</v>
      </c>
      <c r="GY47" s="139">
        <f>IF('Working Volume Calculator'!$H$9="Square or Rectangular",(4*$A$7^2*GY46^3)-(3*$A$7*($D$7+$E$7)*GY46^2)+(3*$D$7*$E$7*GY46)-(3*$G$7),((PI()*GY46)/12)*($D$7^2+$D$7*($D$7-2*GY46*$A$7)+($D$7-2*GY46*$A$7)^2)-$G$7)</f>
        <v>534.87782999999945</v>
      </c>
      <c r="GZ47" s="139">
        <f>IF('Working Volume Calculator'!$H$9="Square or Rectangular",(4*$A$7^2*GZ46^3)-(3*$A$7*($D$7+$E$7)*GZ46^2)+(3*$D$7*$E$7*GZ46)-(3*$G$7),((PI()*GZ46)/12)*($D$7^2+$D$7*($D$7-2*GZ46*$A$7)+($D$7-2*GZ46*$A$7)^2)-$G$7)</f>
        <v>541.12635199999977</v>
      </c>
      <c r="HA47" s="139">
        <f>IF('Working Volume Calculator'!$H$9="Square or Rectangular",(4*$A$7^2*HA46^3)-(3*$A$7*($D$7+$E$7)*HA46^2)+(3*$D$7*$E$7*HA46)-(3*$G$7),((PI()*HA46)/12)*($D$7^2+$D$7*($D$7-2*HA46*$A$7)+($D$7-2*HA46*$A$7)^2)-$G$7)</f>
        <v>547.36263399999962</v>
      </c>
      <c r="HB47" s="139">
        <f>IF('Working Volume Calculator'!$H$9="Square or Rectangular",(4*$A$7^2*HB46^3)-(3*$A$7*($D$7+$E$7)*HB46^2)+(3*$D$7*$E$7*HB46)-(3*$G$7),((PI()*HB46)/12)*($D$7^2+$D$7*($D$7-2*HB46*$A$7)+($D$7-2*HB46*$A$7)^2)-$G$7)</f>
        <v>553.58668799999964</v>
      </c>
      <c r="HC47" s="139">
        <f>IF('Working Volume Calculator'!$H$9="Square or Rectangular",(4*$A$7^2*HC46^3)-(3*$A$7*($D$7+$E$7)*HC46^2)+(3*$D$7*$E$7*HC46)-(3*$G$7),((PI()*HC46)/12)*($D$7^2+$D$7*($D$7-2*HC46*$A$7)+($D$7-2*HC46*$A$7)^2)-$G$7)</f>
        <v>559.79852599999958</v>
      </c>
      <c r="HD47" s="139">
        <f>IF('Working Volume Calculator'!$H$9="Square or Rectangular",(4*$A$7^2*HD46^3)-(3*$A$7*($D$7+$E$7)*HD46^2)+(3*$D$7*$E$7*HD46)-(3*$G$7),((PI()*HD46)/12)*($D$7^2+$D$7*($D$7-2*HD46*$A$7)+($D$7-2*HD46*$A$7)^2)-$G$7)</f>
        <v>565.99815999999964</v>
      </c>
      <c r="HE47" s="139">
        <f>IF('Working Volume Calculator'!$H$9="Square or Rectangular",(4*$A$7^2*HE46^3)-(3*$A$7*($D$7+$E$7)*HE46^2)+(3*$D$7*$E$7*HE46)-(3*$G$7),((PI()*HE46)/12)*($D$7^2+$D$7*($D$7-2*HE46*$A$7)+($D$7-2*HE46*$A$7)^2)-$G$7)</f>
        <v>572.18560199999956</v>
      </c>
      <c r="HF47" s="139">
        <f>IF('Working Volume Calculator'!$H$9="Square or Rectangular",(4*$A$7^2*HF46^3)-(3*$A$7*($D$7+$E$7)*HF46^2)+(3*$D$7*$E$7*HF46)-(3*$G$7),((PI()*HF46)/12)*($D$7^2+$D$7*($D$7-2*HF46*$A$7)+($D$7-2*HF46*$A$7)^2)-$G$7)</f>
        <v>578.36086399999976</v>
      </c>
      <c r="HG47" s="139">
        <f>IF('Working Volume Calculator'!$H$9="Square or Rectangular",(4*$A$7^2*HG46^3)-(3*$A$7*($D$7+$E$7)*HG46^2)+(3*$D$7*$E$7*HG46)-(3*$G$7),((PI()*HG46)/12)*($D$7^2+$D$7*($D$7-2*HG46*$A$7)+($D$7-2*HG46*$A$7)^2)-$G$7)</f>
        <v>584.52395799999954</v>
      </c>
      <c r="HH47" s="139">
        <f>IF('Working Volume Calculator'!$H$9="Square or Rectangular",(4*$A$7^2*HH46^3)-(3*$A$7*($D$7+$E$7)*HH46^2)+(3*$D$7*$E$7*HH46)-(3*$G$7),((PI()*HH46)/12)*($D$7^2+$D$7*($D$7-2*HH46*$A$7)+($D$7-2*HH46*$A$7)^2)-$G$7)</f>
        <v>590.67489599999953</v>
      </c>
      <c r="HI47" s="139">
        <f>IF('Working Volume Calculator'!$H$9="Square or Rectangular",(4*$A$7^2*HI46^3)-(3*$A$7*($D$7+$E$7)*HI46^2)+(3*$D$7*$E$7*HI46)-(3*$G$7),((PI()*HI46)/12)*($D$7^2+$D$7*($D$7-2*HI46*$A$7)+($D$7-2*HI46*$A$7)^2)-$G$7)</f>
        <v>596.8136899999995</v>
      </c>
      <c r="HJ47" s="139">
        <f>IF('Working Volume Calculator'!$H$9="Square or Rectangular",(4*$A$7^2*HJ46^3)-(3*$A$7*($D$7+$E$7)*HJ46^2)+(3*$D$7*$E$7*HJ46)-(3*$G$7),((PI()*HJ46)/12)*($D$7^2+$D$7*($D$7-2*HJ46*$A$7)+($D$7-2*HJ46*$A$7)^2)-$G$7)</f>
        <v>602.94035199999962</v>
      </c>
      <c r="HK47" s="139">
        <f>IF('Working Volume Calculator'!$H$9="Square or Rectangular",(4*$A$7^2*HK46^3)-(3*$A$7*($D$7+$E$7)*HK46^2)+(3*$D$7*$E$7*HK46)-(3*$G$7),((PI()*HK46)/12)*($D$7^2+$D$7*($D$7-2*HK46*$A$7)+($D$7-2*HK46*$A$7)^2)-$G$7)</f>
        <v>609.05489399999942</v>
      </c>
      <c r="HL47" s="139">
        <f>IF('Working Volume Calculator'!$H$9="Square or Rectangular",(4*$A$7^2*HL46^3)-(3*$A$7*($D$7+$E$7)*HL46^2)+(3*$D$7*$E$7*HL46)-(3*$G$7),((PI()*HL46)/12)*($D$7^2+$D$7*($D$7-2*HL46*$A$7)+($D$7-2*HL46*$A$7)^2)-$G$7)</f>
        <v>615.15732799999955</v>
      </c>
      <c r="HM47" s="139">
        <f>IF('Working Volume Calculator'!$H$9="Square or Rectangular",(4*$A$7^2*HM46^3)-(3*$A$7*($D$7+$E$7)*HM46^2)+(3*$D$7*$E$7*HM46)-(3*$G$7),((PI()*HM46)/12)*($D$7^2+$D$7*($D$7-2*HM46*$A$7)+($D$7-2*HM46*$A$7)^2)-$G$7)</f>
        <v>621.2476659999993</v>
      </c>
      <c r="HN47" s="139">
        <f>IF('Working Volume Calculator'!$H$9="Square or Rectangular",(4*$A$7^2*HN46^3)-(3*$A$7*($D$7+$E$7)*HN46^2)+(3*$D$7*$E$7*HN46)-(3*$G$7),((PI()*HN46)/12)*($D$7^2+$D$7*($D$7-2*HN46*$A$7)+($D$7-2*HN46*$A$7)^2)-$G$7)</f>
        <v>627.32591999999954</v>
      </c>
      <c r="HO47" s="139">
        <f>IF('Working Volume Calculator'!$H$9="Square or Rectangular",(4*$A$7^2*HO46^3)-(3*$A$7*($D$7+$E$7)*HO46^2)+(3*$D$7*$E$7*HO46)-(3*$G$7),((PI()*HO46)/12)*($D$7^2+$D$7*($D$7-2*HO46*$A$7)+($D$7-2*HO46*$A$7)^2)-$G$7)</f>
        <v>633.39210199999934</v>
      </c>
      <c r="HP47" s="139">
        <f>IF('Working Volume Calculator'!$H$9="Square or Rectangular",(4*$A$7^2*HP46^3)-(3*$A$7*($D$7+$E$7)*HP46^2)+(3*$D$7*$E$7*HP46)-(3*$G$7),((PI()*HP46)/12)*($D$7^2+$D$7*($D$7-2*HP46*$A$7)+($D$7-2*HP46*$A$7)^2)-$G$7)</f>
        <v>639.44622399999957</v>
      </c>
      <c r="HQ47" s="139">
        <f>IF('Working Volume Calculator'!$H$9="Square or Rectangular",(4*$A$7^2*HQ46^3)-(3*$A$7*($D$7+$E$7)*HQ46^2)+(3*$D$7*$E$7*HQ46)-(3*$G$7),((PI()*HQ46)/12)*($D$7^2+$D$7*($D$7-2*HQ46*$A$7)+($D$7-2*HQ46*$A$7)^2)-$G$7)</f>
        <v>645.4882979999993</v>
      </c>
      <c r="HR47" s="139">
        <f>IF('Working Volume Calculator'!$H$9="Square or Rectangular",(4*$A$7^2*HR46^3)-(3*$A$7*($D$7+$E$7)*HR46^2)+(3*$D$7*$E$7*HR46)-(3*$G$7),((PI()*HR46)/12)*($D$7^2+$D$7*($D$7-2*HR46*$A$7)+($D$7-2*HR46*$A$7)^2)-$G$7)</f>
        <v>651.51833599999964</v>
      </c>
      <c r="HS47" s="139">
        <f>IF('Working Volume Calculator'!$H$9="Square or Rectangular",(4*$A$7^2*HS46^3)-(3*$A$7*($D$7+$E$7)*HS46^2)+(3*$D$7*$E$7*HS46)-(3*$G$7),((PI()*HS46)/12)*($D$7^2+$D$7*($D$7-2*HS46*$A$7)+($D$7-2*HS46*$A$7)^2)-$G$7)</f>
        <v>657.5363499999994</v>
      </c>
      <c r="HT47" s="139">
        <f>IF('Working Volume Calculator'!$H$9="Square or Rectangular",(4*$A$7^2*HT46^3)-(3*$A$7*($D$7+$E$7)*HT46^2)+(3*$D$7*$E$7*HT46)-(3*$G$7),((PI()*HT46)/12)*($D$7^2+$D$7*($D$7-2*HT46*$A$7)+($D$7-2*HT46*$A$7)^2)-$G$7)</f>
        <v>663.54235199999948</v>
      </c>
      <c r="HU47" s="139">
        <f>IF('Working Volume Calculator'!$H$9="Square or Rectangular",(4*$A$7^2*HU46^3)-(3*$A$7*($D$7+$E$7)*HU46^2)+(3*$D$7*$E$7*HU46)-(3*$G$7),((PI()*HU46)/12)*($D$7^2+$D$7*($D$7-2*HU46*$A$7)+($D$7-2*HU46*$A$7)^2)-$G$7)</f>
        <v>669.53635399999939</v>
      </c>
      <c r="HV47" s="139">
        <f>IF('Working Volume Calculator'!$H$9="Square or Rectangular",(4*$A$7^2*HV46^3)-(3*$A$7*($D$7+$E$7)*HV46^2)+(3*$D$7*$E$7*HV46)-(3*$G$7),((PI()*HV46)/12)*($D$7^2+$D$7*($D$7-2*HV46*$A$7)+($D$7-2*HV46*$A$7)^2)-$G$7)</f>
        <v>675.51836799999933</v>
      </c>
      <c r="HW47" s="139">
        <f>IF('Working Volume Calculator'!$H$9="Square or Rectangular",(4*$A$7^2*HW46^3)-(3*$A$7*($D$7+$E$7)*HW46^2)+(3*$D$7*$E$7*HW46)-(3*$G$7),((PI()*HW46)/12)*($D$7^2+$D$7*($D$7-2*HW46*$A$7)+($D$7-2*HW46*$A$7)^2)-$G$7)</f>
        <v>681.48840599999949</v>
      </c>
      <c r="HX47" s="139">
        <f>IF('Working Volume Calculator'!$H$9="Square or Rectangular",(4*$A$7^2*HX46^3)-(3*$A$7*($D$7+$E$7)*HX46^2)+(3*$D$7*$E$7*HX46)-(3*$G$7),((PI()*HX46)/12)*($D$7^2+$D$7*($D$7-2*HX46*$A$7)+($D$7-2*HX46*$A$7)^2)-$G$7)</f>
        <v>687.44647999999938</v>
      </c>
      <c r="HY47" s="139">
        <f>IF('Working Volume Calculator'!$H$9="Square or Rectangular",(4*$A$7^2*HY46^3)-(3*$A$7*($D$7+$E$7)*HY46^2)+(3*$D$7*$E$7*HY46)-(3*$G$7),((PI()*HY46)/12)*($D$7^2+$D$7*($D$7-2*HY46*$A$7)+($D$7-2*HY46*$A$7)^2)-$G$7)</f>
        <v>693.39260199999967</v>
      </c>
      <c r="HZ47" s="139">
        <f>IF('Working Volume Calculator'!$H$9="Square or Rectangular",(4*$A$7^2*HZ46^3)-(3*$A$7*($D$7+$E$7)*HZ46^2)+(3*$D$7*$E$7*HZ46)-(3*$G$7),((PI()*HZ46)/12)*($D$7^2+$D$7*($D$7-2*HZ46*$A$7)+($D$7-2*HZ46*$A$7)^2)-$G$7)</f>
        <v>699.32678399999941</v>
      </c>
      <c r="IA47" s="139">
        <f>IF('Working Volume Calculator'!$H$9="Square or Rectangular",(4*$A$7^2*IA46^3)-(3*$A$7*($D$7+$E$7)*IA46^2)+(3*$D$7*$E$7*IA46)-(3*$G$7),((PI()*IA46)/12)*($D$7^2+$D$7*($D$7-2*IA46*$A$7)+($D$7-2*IA46*$A$7)^2)-$G$7)</f>
        <v>705.24903799999947</v>
      </c>
      <c r="IB47" s="139">
        <f>IF('Working Volume Calculator'!$H$9="Square or Rectangular",(4*$A$7^2*IB46^3)-(3*$A$7*($D$7+$E$7)*IB46^2)+(3*$D$7*$E$7*IB46)-(3*$G$7),((PI()*IB46)/12)*($D$7^2+$D$7*($D$7-2*IB46*$A$7)+($D$7-2*IB46*$A$7)^2)-$G$7)</f>
        <v>711.15937599999961</v>
      </c>
      <c r="IC47" s="139">
        <f>IF('Working Volume Calculator'!$H$9="Square or Rectangular",(4*$A$7^2*IC46^3)-(3*$A$7*($D$7+$E$7)*IC46^2)+(3*$D$7*$E$7*IC46)-(3*$G$7),((PI()*IC46)/12)*($D$7^2+$D$7*($D$7-2*IC46*$A$7)+($D$7-2*IC46*$A$7)^2)-$G$7)</f>
        <v>717.05780999999956</v>
      </c>
      <c r="ID47" s="139">
        <f>IF('Working Volume Calculator'!$H$9="Square or Rectangular",(4*$A$7^2*ID46^3)-(3*$A$7*($D$7+$E$7)*ID46^2)+(3*$D$7*$E$7*ID46)-(3*$G$7),((PI()*ID46)/12)*($D$7^2+$D$7*($D$7-2*ID46*$A$7)+($D$7-2*ID46*$A$7)^2)-$G$7)</f>
        <v>722.94435199999953</v>
      </c>
      <c r="IE47" s="139">
        <f>IF('Working Volume Calculator'!$H$9="Square or Rectangular",(4*$A$7^2*IE46^3)-(3*$A$7*($D$7+$E$7)*IE46^2)+(3*$D$7*$E$7*IE46)-(3*$G$7),((PI()*IE46)/12)*($D$7^2+$D$7*($D$7-2*IE46*$A$7)+($D$7-2*IE46*$A$7)^2)-$G$7)</f>
        <v>728.8190139999997</v>
      </c>
      <c r="IF47" s="139">
        <f>IF('Working Volume Calculator'!$H$9="Square or Rectangular",(4*$A$7^2*IF46^3)-(3*$A$7*($D$7+$E$7)*IF46^2)+(3*$D$7*$E$7*IF46)-(3*$G$7),((PI()*IF46)/12)*($D$7^2+$D$7*($D$7-2*IF46*$A$7)+($D$7-2*IF46*$A$7)^2)-$G$7)</f>
        <v>734.68180799999936</v>
      </c>
      <c r="IG47" s="139">
        <f>IF('Working Volume Calculator'!$H$9="Square or Rectangular",(4*$A$7^2*IG46^3)-(3*$A$7*($D$7+$E$7)*IG46^2)+(3*$D$7*$E$7*IG46)-(3*$G$7),((PI()*IG46)/12)*($D$7^2+$D$7*($D$7-2*IG46*$A$7)+($D$7-2*IG46*$A$7)^2)-$G$7)</f>
        <v>740.53274599999963</v>
      </c>
      <c r="IH47" s="139">
        <f>IF('Working Volume Calculator'!$H$9="Square or Rectangular",(4*$A$7^2*IH46^3)-(3*$A$7*($D$7+$E$7)*IH46^2)+(3*$D$7*$E$7*IH46)-(3*$G$7),((PI()*IH46)/12)*($D$7^2+$D$7*($D$7-2*IH46*$A$7)+($D$7-2*IH46*$A$7)^2)-$G$7)</f>
        <v>746.37183999999957</v>
      </c>
      <c r="II47" s="139">
        <f>IF('Working Volume Calculator'!$H$9="Square or Rectangular",(4*$A$7^2*II46^3)-(3*$A$7*($D$7+$E$7)*II46^2)+(3*$D$7*$E$7*II46)-(3*$G$7),((PI()*II46)/12)*($D$7^2+$D$7*($D$7-2*II46*$A$7)+($D$7-2*II46*$A$7)^2)-$G$7)</f>
        <v>752.19910199999958</v>
      </c>
      <c r="IJ47" s="139">
        <f>IF('Working Volume Calculator'!$H$9="Square or Rectangular",(4*$A$7^2*IJ46^3)-(3*$A$7*($D$7+$E$7)*IJ46^2)+(3*$D$7*$E$7*IJ46)-(3*$G$7),((PI()*IJ46)/12)*($D$7^2+$D$7*($D$7-2*IJ46*$A$7)+($D$7-2*IJ46*$A$7)^2)-$G$7)</f>
        <v>758.01454399999943</v>
      </c>
      <c r="IK47" s="139">
        <f>IF('Working Volume Calculator'!$H$9="Square or Rectangular",(4*$A$7^2*IK46^3)-(3*$A$7*($D$7+$E$7)*IK46^2)+(3*$D$7*$E$7*IK46)-(3*$G$7),((PI()*IK46)/12)*($D$7^2+$D$7*($D$7-2*IK46*$A$7)+($D$7-2*IK46*$A$7)^2)-$G$7)</f>
        <v>763.81817799999976</v>
      </c>
      <c r="IL47" s="139">
        <f>IF('Working Volume Calculator'!$H$9="Square or Rectangular",(4*$A$7^2*IL46^3)-(3*$A$7*($D$7+$E$7)*IL46^2)+(3*$D$7*$E$7*IL46)-(3*$G$7),((PI()*IL46)/12)*($D$7^2+$D$7*($D$7-2*IL46*$A$7)+($D$7-2*IL46*$A$7)^2)-$G$7)</f>
        <v>769.61001599999963</v>
      </c>
      <c r="IM47" s="139">
        <f>IF('Working Volume Calculator'!$H$9="Square or Rectangular",(4*$A$7^2*IM46^3)-(3*$A$7*($D$7+$E$7)*IM46^2)+(3*$D$7*$E$7*IM46)-(3*$G$7),((PI()*IM46)/12)*($D$7^2+$D$7*($D$7-2*IM46*$A$7)+($D$7-2*IM46*$A$7)^2)-$G$7)</f>
        <v>775.3900699999997</v>
      </c>
      <c r="IN47" s="139">
        <f>IF('Working Volume Calculator'!$H$9="Square or Rectangular",(4*$A$7^2*IN46^3)-(3*$A$7*($D$7+$E$7)*IN46^2)+(3*$D$7*$E$7*IN46)-(3*$G$7),((PI()*IN46)/12)*($D$7^2+$D$7*($D$7-2*IN46*$A$7)+($D$7-2*IN46*$A$7)^2)-$G$7)</f>
        <v>781.15835199999947</v>
      </c>
      <c r="IO47" s="139">
        <f>IF('Working Volume Calculator'!$H$9="Square or Rectangular",(4*$A$7^2*IO46^3)-(3*$A$7*($D$7+$E$7)*IO46^2)+(3*$D$7*$E$7*IO46)-(3*$G$7),((PI()*IO46)/12)*($D$7^2+$D$7*($D$7-2*IO46*$A$7)+($D$7-2*IO46*$A$7)^2)-$G$7)</f>
        <v>786.9148739999996</v>
      </c>
      <c r="IP47" s="139">
        <f>IF('Working Volume Calculator'!$H$9="Square or Rectangular",(4*$A$7^2*IP46^3)-(3*$A$7*($D$7+$E$7)*IP46^2)+(3*$D$7*$E$7*IP46)-(3*$G$7),((PI()*IP46)/12)*($D$7^2+$D$7*($D$7-2*IP46*$A$7)+($D$7-2*IP46*$A$7)^2)-$G$7)</f>
        <v>792.65964799999961</v>
      </c>
      <c r="IQ47" s="139">
        <f>IF('Working Volume Calculator'!$H$9="Square or Rectangular",(4*$A$7^2*IQ46^3)-(3*$A$7*($D$7+$E$7)*IQ46^2)+(3*$D$7*$E$7*IQ46)-(3*$G$7),((PI()*IQ46)/12)*($D$7^2+$D$7*($D$7-2*IQ46*$A$7)+($D$7-2*IQ46*$A$7)^2)-$G$7)</f>
        <v>798.39268599999991</v>
      </c>
      <c r="IR47" s="139">
        <f>IF('Working Volume Calculator'!$H$9="Square or Rectangular",(4*$A$7^2*IR46^3)-(3*$A$7*($D$7+$E$7)*IR46^2)+(3*$D$7*$E$7*IR46)-(3*$G$7),((PI()*IR46)/12)*($D$7^2+$D$7*($D$7-2*IR46*$A$7)+($D$7-2*IR46*$A$7)^2)-$G$7)</f>
        <v>804.11399999999958</v>
      </c>
    </row>
    <row r="48" spans="1:252" x14ac:dyDescent="0.25">
      <c r="A48" s="132" t="s">
        <v>75</v>
      </c>
      <c r="B48" s="132">
        <f t="shared" ref="B48:BM48" si="49">B47^2</f>
        <v>1044484</v>
      </c>
      <c r="C48" s="132">
        <f t="shared" si="49"/>
        <v>1026146.5074712543</v>
      </c>
      <c r="D48" s="132">
        <f t="shared" si="49"/>
        <v>1008000.93202431</v>
      </c>
      <c r="E48" s="132">
        <f t="shared" si="49"/>
        <v>990046.45629625162</v>
      </c>
      <c r="F48" s="132">
        <f t="shared" si="49"/>
        <v>972282.26508153765</v>
      </c>
      <c r="G48" s="132">
        <f t="shared" si="49"/>
        <v>954707.54532847682</v>
      </c>
      <c r="H48" s="132">
        <f t="shared" si="49"/>
        <v>937321.48613570782</v>
      </c>
      <c r="I48" s="132">
        <f t="shared" si="49"/>
        <v>920123.27874868026</v>
      </c>
      <c r="J48" s="132">
        <f t="shared" si="49"/>
        <v>903112.11655614071</v>
      </c>
      <c r="K48" s="132">
        <f t="shared" si="49"/>
        <v>886287.195086619</v>
      </c>
      <c r="L48" s="132">
        <f t="shared" si="49"/>
        <v>869647.71200492163</v>
      </c>
      <c r="M48" s="132">
        <f t="shared" si="49"/>
        <v>853192.86710862233</v>
      </c>
      <c r="N48" s="132">
        <f t="shared" si="49"/>
        <v>836921.86232456088</v>
      </c>
      <c r="O48" s="132">
        <f t="shared" si="49"/>
        <v>820833.90170534095</v>
      </c>
      <c r="P48" s="132">
        <f t="shared" si="49"/>
        <v>804928.19142583327</v>
      </c>
      <c r="Q48" s="132">
        <f t="shared" si="49"/>
        <v>789203.93977968022</v>
      </c>
      <c r="R48" s="132">
        <f t="shared" si="49"/>
        <v>773660.35717580398</v>
      </c>
      <c r="S48" s="132">
        <f t="shared" si="49"/>
        <v>758296.65613491775</v>
      </c>
      <c r="T48" s="132">
        <f t="shared" si="49"/>
        <v>743112.05128603883</v>
      </c>
      <c r="U48" s="132">
        <f t="shared" si="49"/>
        <v>728105.7593630061</v>
      </c>
      <c r="V48" s="132">
        <f t="shared" si="49"/>
        <v>713276.99920099834</v>
      </c>
      <c r="W48" s="132">
        <f t="shared" si="49"/>
        <v>698624.99173305836</v>
      </c>
      <c r="X48" s="132">
        <f t="shared" si="49"/>
        <v>684148.95998661674</v>
      </c>
      <c r="Y48" s="132">
        <f t="shared" si="49"/>
        <v>669848.12908002001</v>
      </c>
      <c r="Z48" s="132">
        <f t="shared" si="49"/>
        <v>655721.72621906339</v>
      </c>
      <c r="AA48" s="132">
        <f t="shared" si="49"/>
        <v>641768.98069352261</v>
      </c>
      <c r="AB48" s="132">
        <f t="shared" si="49"/>
        <v>627989.12387369201</v>
      </c>
      <c r="AC48" s="132">
        <f t="shared" si="49"/>
        <v>614381.38920692389</v>
      </c>
      <c r="AD48" s="132">
        <f t="shared" si="49"/>
        <v>600945.01221417077</v>
      </c>
      <c r="AE48" s="132">
        <f t="shared" si="49"/>
        <v>587679.23048653139</v>
      </c>
      <c r="AF48" s="132">
        <f t="shared" si="49"/>
        <v>574583.28368179849</v>
      </c>
      <c r="AG48" s="132">
        <f t="shared" si="49"/>
        <v>561656.41352101043</v>
      </c>
      <c r="AH48" s="132">
        <f t="shared" si="49"/>
        <v>548897.86378500517</v>
      </c>
      <c r="AI48" s="132">
        <f t="shared" si="49"/>
        <v>536306.88031097676</v>
      </c>
      <c r="AJ48" s="132">
        <f t="shared" si="49"/>
        <v>523882.7109890359</v>
      </c>
      <c r="AK48" s="132">
        <f t="shared" si="49"/>
        <v>511624.60575877229</v>
      </c>
      <c r="AL48" s="132">
        <f t="shared" si="49"/>
        <v>499531.81660581997</v>
      </c>
      <c r="AM48" s="132">
        <f t="shared" si="49"/>
        <v>487603.59755842667</v>
      </c>
      <c r="AN48" s="132">
        <f t="shared" si="49"/>
        <v>475839.20468402415</v>
      </c>
      <c r="AO48" s="132">
        <f t="shared" si="49"/>
        <v>464237.89608580293</v>
      </c>
      <c r="AP48" s="132">
        <f t="shared" si="49"/>
        <v>452798.9318992896</v>
      </c>
      <c r="AQ48" s="132">
        <f t="shared" si="49"/>
        <v>441521.57428892661</v>
      </c>
      <c r="AR48" s="132">
        <f t="shared" si="49"/>
        <v>430405.08744465443</v>
      </c>
      <c r="AS48" s="132">
        <f t="shared" si="49"/>
        <v>419448.73757849907</v>
      </c>
      <c r="AT48" s="132">
        <f t="shared" si="49"/>
        <v>408651.79292115878</v>
      </c>
      <c r="AU48" s="132">
        <f t="shared" si="49"/>
        <v>398013.52371859696</v>
      </c>
      <c r="AV48" s="132">
        <f t="shared" si="49"/>
        <v>387533.20222863607</v>
      </c>
      <c r="AW48" s="132">
        <f t="shared" si="49"/>
        <v>377210.10271755449</v>
      </c>
      <c r="AX48" s="132">
        <f t="shared" si="49"/>
        <v>367043.50145668734</v>
      </c>
      <c r="AY48" s="132">
        <f t="shared" si="49"/>
        <v>357032.67671902914</v>
      </c>
      <c r="AZ48" s="132">
        <f t="shared" si="49"/>
        <v>347176.90877584007</v>
      </c>
      <c r="BA48" s="132">
        <f t="shared" si="49"/>
        <v>337475.47989325447</v>
      </c>
      <c r="BB48" s="132">
        <f t="shared" si="49"/>
        <v>327927.67432889249</v>
      </c>
      <c r="BC48" s="132">
        <f t="shared" si="49"/>
        <v>318532.77832847479</v>
      </c>
      <c r="BD48" s="132">
        <f t="shared" si="49"/>
        <v>309290.08012244006</v>
      </c>
      <c r="BE48" s="132">
        <f t="shared" si="49"/>
        <v>300198.86992256495</v>
      </c>
      <c r="BF48" s="132">
        <f t="shared" si="49"/>
        <v>291258.43991858797</v>
      </c>
      <c r="BG48" s="132">
        <f t="shared" si="49"/>
        <v>282468.08427483484</v>
      </c>
      <c r="BH48" s="132">
        <f t="shared" si="49"/>
        <v>273827.09912684793</v>
      </c>
      <c r="BI48" s="132">
        <f t="shared" si="49"/>
        <v>265334.78257801762</v>
      </c>
      <c r="BJ48" s="132">
        <f t="shared" si="49"/>
        <v>256990.43469621768</v>
      </c>
      <c r="BK48" s="132">
        <f t="shared" si="49"/>
        <v>248793.35751044258</v>
      </c>
      <c r="BL48" s="132">
        <f t="shared" si="49"/>
        <v>240742.85500744739</v>
      </c>
      <c r="BM48" s="132">
        <f t="shared" si="49"/>
        <v>232838.23312839228</v>
      </c>
      <c r="BN48" s="132">
        <f t="shared" ref="BN48:DY48" si="50">BN47^2</f>
        <v>225078.79976548775</v>
      </c>
      <c r="BO48" s="132">
        <f t="shared" si="50"/>
        <v>217463.86475864428</v>
      </c>
      <c r="BP48" s="132">
        <f t="shared" si="50"/>
        <v>209992.73989212408</v>
      </c>
      <c r="BQ48" s="132">
        <f t="shared" si="50"/>
        <v>202664.73889119623</v>
      </c>
      <c r="BR48" s="132">
        <f t="shared" si="50"/>
        <v>195479.17741879408</v>
      </c>
      <c r="BS48" s="132">
        <f t="shared" si="50"/>
        <v>188435.37307217659</v>
      </c>
      <c r="BT48" s="132">
        <f t="shared" si="50"/>
        <v>181532.64537959057</v>
      </c>
      <c r="BU48" s="132">
        <f t="shared" si="50"/>
        <v>174770.31579693858</v>
      </c>
      <c r="BV48" s="132">
        <f t="shared" si="50"/>
        <v>168147.70770444715</v>
      </c>
      <c r="BW48" s="132">
        <f t="shared" si="50"/>
        <v>161664.14640333937</v>
      </c>
      <c r="BX48" s="132">
        <f t="shared" si="50"/>
        <v>155318.95911250982</v>
      </c>
      <c r="BY48" s="132">
        <f t="shared" si="50"/>
        <v>149111.47496520256</v>
      </c>
      <c r="BZ48" s="132">
        <f t="shared" si="50"/>
        <v>143041.02500569203</v>
      </c>
      <c r="CA48" s="132">
        <f t="shared" si="50"/>
        <v>137106.94218596618</v>
      </c>
      <c r="CB48" s="132">
        <f t="shared" si="50"/>
        <v>131308.56136241389</v>
      </c>
      <c r="CC48" s="132">
        <f t="shared" si="50"/>
        <v>125645.21929251381</v>
      </c>
      <c r="CD48" s="132">
        <f t="shared" si="50"/>
        <v>120116.25463152652</v>
      </c>
      <c r="CE48" s="132">
        <f t="shared" si="50"/>
        <v>114721.00792919053</v>
      </c>
      <c r="CF48" s="132">
        <f t="shared" si="50"/>
        <v>109458.82162641965</v>
      </c>
      <c r="CG48" s="132">
        <f t="shared" si="50"/>
        <v>104329.04005200404</v>
      </c>
      <c r="CH48" s="132">
        <f t="shared" si="50"/>
        <v>99331.00941931433</v>
      </c>
      <c r="CI48" s="132">
        <f t="shared" si="50"/>
        <v>94464.077823008251</v>
      </c>
      <c r="CJ48" s="132">
        <f t="shared" si="50"/>
        <v>89727.595235740053</v>
      </c>
      <c r="CK48" s="132">
        <f t="shared" si="50"/>
        <v>85120.913504873097</v>
      </c>
      <c r="CL48" s="132">
        <f t="shared" si="50"/>
        <v>80643.386349195338</v>
      </c>
      <c r="CM48" s="132">
        <f t="shared" si="50"/>
        <v>76294.36935563742</v>
      </c>
      <c r="CN48" s="132">
        <f t="shared" si="50"/>
        <v>72073.219975993663</v>
      </c>
      <c r="CO48" s="132">
        <f t="shared" si="50"/>
        <v>67979.297523646441</v>
      </c>
      <c r="CP48" s="132">
        <f t="shared" si="50"/>
        <v>64011.963170292787</v>
      </c>
      <c r="CQ48" s="132">
        <f t="shared" si="50"/>
        <v>60170.579942674194</v>
      </c>
      <c r="CR48" s="132">
        <f t="shared" si="50"/>
        <v>56454.512719309219</v>
      </c>
      <c r="CS48" s="132">
        <f t="shared" si="50"/>
        <v>52863.128227229026</v>
      </c>
      <c r="CT48" s="132">
        <f t="shared" si="50"/>
        <v>49395.795038716024</v>
      </c>
      <c r="CU48" s="132">
        <f t="shared" si="50"/>
        <v>46051.883568044788</v>
      </c>
      <c r="CV48" s="132">
        <f t="shared" si="50"/>
        <v>42830.76606822641</v>
      </c>
      <c r="CW48" s="132">
        <f t="shared" si="50"/>
        <v>39731.816627755514</v>
      </c>
      <c r="CX48" s="132">
        <f t="shared" si="50"/>
        <v>36754.411167360071</v>
      </c>
      <c r="CY48" s="132">
        <f t="shared" si="50"/>
        <v>33897.927436754471</v>
      </c>
      <c r="CZ48" s="132">
        <f t="shared" si="50"/>
        <v>31161.745011394883</v>
      </c>
      <c r="DA48" s="132">
        <f t="shared" si="50"/>
        <v>28545.245289237973</v>
      </c>
      <c r="DB48" s="132">
        <f t="shared" si="50"/>
        <v>26047.811487502397</v>
      </c>
      <c r="DC48" s="132">
        <f t="shared" si="50"/>
        <v>23668.828639432933</v>
      </c>
      <c r="DD48" s="132">
        <f t="shared" si="50"/>
        <v>21407.683591067955</v>
      </c>
      <c r="DE48" s="132">
        <f t="shared" si="50"/>
        <v>19263.764998009206</v>
      </c>
      <c r="DF48" s="132">
        <f t="shared" si="50"/>
        <v>17236.463322195017</v>
      </c>
      <c r="DG48" s="132">
        <f t="shared" si="50"/>
        <v>15325.170828675917</v>
      </c>
      <c r="DH48" s="132">
        <f t="shared" si="50"/>
        <v>13529.281582393645</v>
      </c>
      <c r="DI48" s="132">
        <f t="shared" si="50"/>
        <v>11848.191444962444</v>
      </c>
      <c r="DJ48" s="132">
        <f t="shared" si="50"/>
        <v>10281.298071453726</v>
      </c>
      <c r="DK48" s="132">
        <f t="shared" si="50"/>
        <v>8828.0009071834302</v>
      </c>
      <c r="DL48" s="132">
        <f t="shared" si="50"/>
        <v>7487.7011845020825</v>
      </c>
      <c r="DM48" s="132">
        <f t="shared" si="50"/>
        <v>6259.8019195881589</v>
      </c>
      <c r="DN48" s="132">
        <f t="shared" si="50"/>
        <v>5143.7079092439535</v>
      </c>
      <c r="DO48" s="132">
        <f t="shared" si="50"/>
        <v>4138.8257276944805</v>
      </c>
      <c r="DP48" s="132">
        <f t="shared" si="50"/>
        <v>3244.5637233892166</v>
      </c>
      <c r="DQ48" s="132">
        <f t="shared" si="50"/>
        <v>2460.3320158067863</v>
      </c>
      <c r="DR48" s="132">
        <f t="shared" si="50"/>
        <v>1785.5424922624179</v>
      </c>
      <c r="DS48" s="132">
        <f t="shared" si="50"/>
        <v>1219.6088047184221</v>
      </c>
      <c r="DT48" s="132">
        <f t="shared" si="50"/>
        <v>761.94636659739001</v>
      </c>
      <c r="DU48" s="132">
        <f t="shared" si="50"/>
        <v>411.97234959841302</v>
      </c>
      <c r="DV48" s="132">
        <f t="shared" si="50"/>
        <v>169.10568051610116</v>
      </c>
      <c r="DW48" s="132">
        <f t="shared" si="50"/>
        <v>32.767038062502415</v>
      </c>
      <c r="DX48" s="132">
        <f t="shared" si="50"/>
        <v>2.3788496919034552</v>
      </c>
      <c r="DY48" s="132">
        <f t="shared" si="50"/>
        <v>77.365288428511789</v>
      </c>
      <c r="DZ48" s="132">
        <f t="shared" ref="DZ48:GK48" si="51">DZ47^2</f>
        <v>257.15226969702115</v>
      </c>
      <c r="EA48" s="132">
        <f t="shared" si="51"/>
        <v>541.16744815602101</v>
      </c>
      <c r="EB48" s="132">
        <f t="shared" si="51"/>
        <v>928.84021453438231</v>
      </c>
      <c r="EC48" s="132">
        <f t="shared" si="51"/>
        <v>1419.6016924703854</v>
      </c>
      <c r="ED48" s="132">
        <f t="shared" si="51"/>
        <v>2012.8847353538356</v>
      </c>
      <c r="EE48" s="132">
        <f t="shared" si="51"/>
        <v>2708.1239231710169</v>
      </c>
      <c r="EF48" s="132">
        <f t="shared" si="51"/>
        <v>3504.7555593525317</v>
      </c>
      <c r="EG48" s="132">
        <f t="shared" si="51"/>
        <v>4402.2176676240506</v>
      </c>
      <c r="EH48" s="132">
        <f t="shared" si="51"/>
        <v>5399.9499888598621</v>
      </c>
      <c r="EI48" s="132">
        <f t="shared" si="51"/>
        <v>6497.3939779393731</v>
      </c>
      <c r="EJ48" s="132">
        <f t="shared" si="51"/>
        <v>7693.9928006063883</v>
      </c>
      <c r="EK48" s="132">
        <f t="shared" si="51"/>
        <v>8989.1913303316214</v>
      </c>
      <c r="EL48" s="132">
        <f t="shared" si="51"/>
        <v>10382.436145177524</v>
      </c>
      <c r="EM48" s="132">
        <f t="shared" si="51"/>
        <v>11873.175524666336</v>
      </c>
      <c r="EN48" s="132">
        <f t="shared" si="51"/>
        <v>13460.859446651053</v>
      </c>
      <c r="EO48" s="132">
        <f t="shared" si="51"/>
        <v>15144.939584189211</v>
      </c>
      <c r="EP48" s="132">
        <f t="shared" si="51"/>
        <v>16924.869302419353</v>
      </c>
      <c r="EQ48" s="132">
        <f t="shared" si="51"/>
        <v>18800.103655440838</v>
      </c>
      <c r="ER48" s="132">
        <f t="shared" si="51"/>
        <v>20770.099383195826</v>
      </c>
      <c r="ES48" s="132">
        <f t="shared" si="51"/>
        <v>22834.314908354972</v>
      </c>
      <c r="ET48" s="132">
        <f t="shared" si="51"/>
        <v>24992.210333205432</v>
      </c>
      <c r="EU48" s="132">
        <f t="shared" si="51"/>
        <v>27243.247436541729</v>
      </c>
      <c r="EV48" s="132">
        <f t="shared" si="51"/>
        <v>29586.8896705599</v>
      </c>
      <c r="EW48" s="132">
        <f t="shared" si="51"/>
        <v>32022.6021577543</v>
      </c>
      <c r="EX48" s="132">
        <f t="shared" si="51"/>
        <v>34549.851687817129</v>
      </c>
      <c r="EY48" s="132">
        <f t="shared" si="51"/>
        <v>37168.106714541063</v>
      </c>
      <c r="EZ48" s="132">
        <f t="shared" si="51"/>
        <v>39876.837352724702</v>
      </c>
      <c r="FA48" s="132">
        <f t="shared" si="51"/>
        <v>42675.515375080788</v>
      </c>
      <c r="FB48" s="132">
        <f t="shared" si="51"/>
        <v>45563.614209147774</v>
      </c>
      <c r="FC48" s="132">
        <f t="shared" si="51"/>
        <v>48540.608934203367</v>
      </c>
      <c r="FD48" s="132">
        <f t="shared" si="51"/>
        <v>51605.976278181937</v>
      </c>
      <c r="FE48" s="132">
        <f t="shared" si="51"/>
        <v>54759.194614594082</v>
      </c>
      <c r="FF48" s="132">
        <f t="shared" si="51"/>
        <v>57999.743959449443</v>
      </c>
      <c r="FG48" s="132">
        <f t="shared" si="51"/>
        <v>61327.105968182179</v>
      </c>
      <c r="FH48" s="132">
        <f t="shared" si="51"/>
        <v>64740.763932579903</v>
      </c>
      <c r="FI48" s="132">
        <f t="shared" si="51"/>
        <v>68240.202777714265</v>
      </c>
      <c r="FJ48" s="132">
        <f t="shared" si="51"/>
        <v>71824.90905887619</v>
      </c>
      <c r="FK48" s="132">
        <f t="shared" si="51"/>
        <v>75494.370958511776</v>
      </c>
      <c r="FL48" s="132">
        <f t="shared" si="51"/>
        <v>79248.078283163661</v>
      </c>
      <c r="FM48" s="132">
        <f t="shared" si="51"/>
        <v>83085.522460412569</v>
      </c>
      <c r="FN48" s="132">
        <f t="shared" si="51"/>
        <v>87006.1965358241</v>
      </c>
      <c r="FO48" s="132">
        <f t="shared" si="51"/>
        <v>91009.595169896857</v>
      </c>
      <c r="FP48" s="132">
        <f t="shared" si="51"/>
        <v>95095.214635014214</v>
      </c>
      <c r="FQ48" s="132">
        <f t="shared" si="51"/>
        <v>99262.552812398149</v>
      </c>
      <c r="FR48" s="132">
        <f t="shared" si="51"/>
        <v>103511.10918906752</v>
      </c>
      <c r="FS48" s="132">
        <f t="shared" si="51"/>
        <v>107840.38485479727</v>
      </c>
      <c r="FT48" s="132">
        <f t="shared" si="51"/>
        <v>112249.88249908229</v>
      </c>
      <c r="FU48" s="132">
        <f t="shared" si="51"/>
        <v>116739.10640810229</v>
      </c>
      <c r="FV48" s="132">
        <f t="shared" si="51"/>
        <v>121307.5624616917</v>
      </c>
      <c r="FW48" s="132">
        <f t="shared" si="51"/>
        <v>125954.7581303107</v>
      </c>
      <c r="FX48" s="132">
        <f t="shared" si="51"/>
        <v>130680.20247201997</v>
      </c>
      <c r="FY48" s="132">
        <f t="shared" si="51"/>
        <v>135483.40612945825</v>
      </c>
      <c r="FZ48" s="132">
        <f t="shared" si="51"/>
        <v>140363.88132682219</v>
      </c>
      <c r="GA48" s="132">
        <f t="shared" si="51"/>
        <v>145321.14186685023</v>
      </c>
      <c r="GB48" s="132">
        <f t="shared" si="51"/>
        <v>150354.703127808</v>
      </c>
      <c r="GC48" s="132">
        <f t="shared" si="51"/>
        <v>155464.0820604781</v>
      </c>
      <c r="GD48" s="132">
        <f t="shared" si="51"/>
        <v>160648.79718515076</v>
      </c>
      <c r="GE48" s="132">
        <f t="shared" si="51"/>
        <v>165908.36858861978</v>
      </c>
      <c r="GF48" s="132">
        <f t="shared" si="51"/>
        <v>171242.31792117961</v>
      </c>
      <c r="GG48" s="132">
        <f t="shared" si="51"/>
        <v>176650.16839362544</v>
      </c>
      <c r="GH48" s="132">
        <f t="shared" si="51"/>
        <v>182131.44477425716</v>
      </c>
      <c r="GI48" s="132">
        <f t="shared" si="51"/>
        <v>187685.67338588569</v>
      </c>
      <c r="GJ48" s="132">
        <f t="shared" si="51"/>
        <v>193312.3821028411</v>
      </c>
      <c r="GK48" s="132">
        <f t="shared" si="51"/>
        <v>199011.10034798586</v>
      </c>
      <c r="GL48" s="132">
        <f t="shared" ref="GL48:IR48" si="52">GL47^2</f>
        <v>204781.35908972911</v>
      </c>
      <c r="GM48" s="132">
        <f t="shared" si="52"/>
        <v>210622.69083904393</v>
      </c>
      <c r="GN48" s="132">
        <f t="shared" si="52"/>
        <v>216534.62964648951</v>
      </c>
      <c r="GO48" s="132">
        <f t="shared" si="52"/>
        <v>222516.71109923246</v>
      </c>
      <c r="GP48" s="132">
        <f t="shared" si="52"/>
        <v>228568.47231807545</v>
      </c>
      <c r="GQ48" s="132">
        <f t="shared" si="52"/>
        <v>234689.45195448506</v>
      </c>
      <c r="GR48" s="132">
        <f t="shared" si="52"/>
        <v>240879.19018762436</v>
      </c>
      <c r="GS48" s="132">
        <f t="shared" si="52"/>
        <v>247137.22872138768</v>
      </c>
      <c r="GT48" s="132">
        <f t="shared" si="52"/>
        <v>253463.11078143952</v>
      </c>
      <c r="GU48" s="132">
        <f t="shared" si="52"/>
        <v>259856.38111225388</v>
      </c>
      <c r="GV48" s="132">
        <f t="shared" si="52"/>
        <v>266316.58597415918</v>
      </c>
      <c r="GW48" s="132">
        <f t="shared" si="52"/>
        <v>272843.27314038359</v>
      </c>
      <c r="GX48" s="132">
        <f t="shared" si="52"/>
        <v>279435.99189410673</v>
      </c>
      <c r="GY48" s="132">
        <f t="shared" si="52"/>
        <v>286094.29302550829</v>
      </c>
      <c r="GZ48" s="132">
        <f t="shared" si="52"/>
        <v>292817.72882882768</v>
      </c>
      <c r="HA48" s="132">
        <f t="shared" si="52"/>
        <v>299605.85309941752</v>
      </c>
      <c r="HB48" s="132">
        <f t="shared" si="52"/>
        <v>306458.22113080893</v>
      </c>
      <c r="HC48" s="132">
        <f t="shared" si="52"/>
        <v>313374.38971177221</v>
      </c>
      <c r="HD48" s="132">
        <f t="shared" si="52"/>
        <v>320353.91712338518</v>
      </c>
      <c r="HE48" s="132">
        <f t="shared" si="52"/>
        <v>327396.36313610192</v>
      </c>
      <c r="HF48" s="132">
        <f t="shared" si="52"/>
        <v>334501.28900682623</v>
      </c>
      <c r="HG48" s="132">
        <f t="shared" si="52"/>
        <v>341668.25747598521</v>
      </c>
      <c r="HH48" s="132">
        <f t="shared" si="52"/>
        <v>348896.83276461024</v>
      </c>
      <c r="HI48" s="132">
        <f t="shared" si="52"/>
        <v>356186.58057141548</v>
      </c>
      <c r="HJ48" s="132">
        <f t="shared" si="52"/>
        <v>363537.06806988345</v>
      </c>
      <c r="HK48" s="132">
        <f t="shared" si="52"/>
        <v>370947.8639053505</v>
      </c>
      <c r="HL48" s="132">
        <f t="shared" si="52"/>
        <v>378418.53819209902</v>
      </c>
      <c r="HM48" s="132">
        <f t="shared" si="52"/>
        <v>385948.66251044668</v>
      </c>
      <c r="HN48" s="132">
        <f t="shared" si="52"/>
        <v>393537.80990384583</v>
      </c>
      <c r="HO48" s="132">
        <f t="shared" si="52"/>
        <v>401185.55487597757</v>
      </c>
      <c r="HP48" s="132">
        <f t="shared" si="52"/>
        <v>408891.47338785761</v>
      </c>
      <c r="HQ48" s="132">
        <f t="shared" si="52"/>
        <v>416655.1428549359</v>
      </c>
      <c r="HR48" s="132">
        <f t="shared" si="52"/>
        <v>424476.14214420842</v>
      </c>
      <c r="HS48" s="132">
        <f t="shared" si="52"/>
        <v>432354.05157132173</v>
      </c>
      <c r="HT48" s="132">
        <f t="shared" si="52"/>
        <v>440288.45289769123</v>
      </c>
      <c r="HU48" s="132">
        <f t="shared" si="52"/>
        <v>448278.92932761251</v>
      </c>
      <c r="HV48" s="132">
        <f t="shared" si="52"/>
        <v>456325.06550538249</v>
      </c>
      <c r="HW48" s="132">
        <f t="shared" si="52"/>
        <v>464426.44751242013</v>
      </c>
      <c r="HX48" s="132">
        <f t="shared" si="52"/>
        <v>472582.66286438954</v>
      </c>
      <c r="HY48" s="132">
        <f t="shared" si="52"/>
        <v>480793.30050832994</v>
      </c>
      <c r="HZ48" s="132">
        <f t="shared" si="52"/>
        <v>489057.95081978181</v>
      </c>
      <c r="IA48" s="132">
        <f t="shared" si="52"/>
        <v>497376.20559992472</v>
      </c>
      <c r="IB48" s="132">
        <f t="shared" si="52"/>
        <v>505747.65807270881</v>
      </c>
      <c r="IC48" s="132">
        <f t="shared" si="52"/>
        <v>514171.90288199548</v>
      </c>
      <c r="ID48" s="132">
        <f t="shared" si="52"/>
        <v>522648.53608869924</v>
      </c>
      <c r="IE48" s="132">
        <f t="shared" si="52"/>
        <v>531177.15516793181</v>
      </c>
      <c r="IF48" s="132">
        <f t="shared" si="52"/>
        <v>539757.35900614795</v>
      </c>
      <c r="IG48" s="132">
        <f t="shared" si="52"/>
        <v>548388.74789829995</v>
      </c>
      <c r="IH48" s="132">
        <f t="shared" si="52"/>
        <v>557070.92354498501</v>
      </c>
      <c r="II48" s="132">
        <f t="shared" si="52"/>
        <v>565803.48904960579</v>
      </c>
      <c r="IJ48" s="132">
        <f t="shared" si="52"/>
        <v>574586.04891552706</v>
      </c>
      <c r="IK48" s="132">
        <f t="shared" si="52"/>
        <v>583418.20904323936</v>
      </c>
      <c r="IL48" s="132">
        <f t="shared" si="52"/>
        <v>592299.57672751974</v>
      </c>
      <c r="IM48" s="132">
        <f t="shared" si="52"/>
        <v>601229.76065460441</v>
      </c>
      <c r="IN48" s="132">
        <f t="shared" si="52"/>
        <v>610208.37089935504</v>
      </c>
      <c r="IO48" s="132">
        <f t="shared" si="52"/>
        <v>619235.01892243524</v>
      </c>
      <c r="IP48" s="132">
        <f t="shared" si="52"/>
        <v>628309.31756748329</v>
      </c>
      <c r="IQ48" s="132">
        <f t="shared" si="52"/>
        <v>637430.88105829444</v>
      </c>
      <c r="IR48" s="132">
        <f t="shared" si="52"/>
        <v>646599.32499599934</v>
      </c>
    </row>
    <row r="49" spans="1:252" x14ac:dyDescent="0.25">
      <c r="A49" s="132" t="s">
        <v>76</v>
      </c>
      <c r="B49" s="132" t="str">
        <f t="shared" ref="B49:BM49" si="53">(IF(B48=$B$54,B46,""))</f>
        <v/>
      </c>
      <c r="C49" s="132" t="str">
        <f t="shared" si="53"/>
        <v/>
      </c>
      <c r="D49" s="132" t="str">
        <f t="shared" si="53"/>
        <v/>
      </c>
      <c r="E49" s="132" t="str">
        <f t="shared" si="53"/>
        <v/>
      </c>
      <c r="F49" s="132" t="str">
        <f t="shared" si="53"/>
        <v/>
      </c>
      <c r="G49" s="132" t="str">
        <f t="shared" si="53"/>
        <v/>
      </c>
      <c r="H49" s="132" t="str">
        <f t="shared" si="53"/>
        <v/>
      </c>
      <c r="I49" s="132" t="str">
        <f t="shared" si="53"/>
        <v/>
      </c>
      <c r="J49" s="132" t="str">
        <f t="shared" si="53"/>
        <v/>
      </c>
      <c r="K49" s="132" t="str">
        <f t="shared" si="53"/>
        <v/>
      </c>
      <c r="L49" s="132" t="str">
        <f t="shared" si="53"/>
        <v/>
      </c>
      <c r="M49" s="132" t="str">
        <f t="shared" si="53"/>
        <v/>
      </c>
      <c r="N49" s="132" t="str">
        <f t="shared" si="53"/>
        <v/>
      </c>
      <c r="O49" s="132" t="str">
        <f t="shared" si="53"/>
        <v/>
      </c>
      <c r="P49" s="132" t="str">
        <f t="shared" si="53"/>
        <v/>
      </c>
      <c r="Q49" s="132" t="str">
        <f t="shared" si="53"/>
        <v/>
      </c>
      <c r="R49" s="132" t="str">
        <f t="shared" si="53"/>
        <v/>
      </c>
      <c r="S49" s="132" t="str">
        <f t="shared" si="53"/>
        <v/>
      </c>
      <c r="T49" s="132" t="str">
        <f t="shared" si="53"/>
        <v/>
      </c>
      <c r="U49" s="132" t="str">
        <f t="shared" si="53"/>
        <v/>
      </c>
      <c r="V49" s="132" t="str">
        <f t="shared" si="53"/>
        <v/>
      </c>
      <c r="W49" s="132" t="str">
        <f t="shared" si="53"/>
        <v/>
      </c>
      <c r="X49" s="132" t="str">
        <f t="shared" si="53"/>
        <v/>
      </c>
      <c r="Y49" s="132" t="str">
        <f t="shared" si="53"/>
        <v/>
      </c>
      <c r="Z49" s="132" t="str">
        <f t="shared" si="53"/>
        <v/>
      </c>
      <c r="AA49" s="132" t="str">
        <f t="shared" si="53"/>
        <v/>
      </c>
      <c r="AB49" s="132" t="str">
        <f t="shared" si="53"/>
        <v/>
      </c>
      <c r="AC49" s="132" t="str">
        <f t="shared" si="53"/>
        <v/>
      </c>
      <c r="AD49" s="132" t="str">
        <f t="shared" si="53"/>
        <v/>
      </c>
      <c r="AE49" s="132" t="str">
        <f t="shared" si="53"/>
        <v/>
      </c>
      <c r="AF49" s="132" t="str">
        <f t="shared" si="53"/>
        <v/>
      </c>
      <c r="AG49" s="132" t="str">
        <f t="shared" si="53"/>
        <v/>
      </c>
      <c r="AH49" s="132" t="str">
        <f t="shared" si="53"/>
        <v/>
      </c>
      <c r="AI49" s="132" t="str">
        <f t="shared" si="53"/>
        <v/>
      </c>
      <c r="AJ49" s="132" t="str">
        <f t="shared" si="53"/>
        <v/>
      </c>
      <c r="AK49" s="132" t="str">
        <f t="shared" si="53"/>
        <v/>
      </c>
      <c r="AL49" s="132" t="str">
        <f t="shared" si="53"/>
        <v/>
      </c>
      <c r="AM49" s="132" t="str">
        <f t="shared" si="53"/>
        <v/>
      </c>
      <c r="AN49" s="132" t="str">
        <f t="shared" si="53"/>
        <v/>
      </c>
      <c r="AO49" s="132" t="str">
        <f t="shared" si="53"/>
        <v/>
      </c>
      <c r="AP49" s="132" t="str">
        <f t="shared" si="53"/>
        <v/>
      </c>
      <c r="AQ49" s="132" t="str">
        <f t="shared" si="53"/>
        <v/>
      </c>
      <c r="AR49" s="132" t="str">
        <f t="shared" si="53"/>
        <v/>
      </c>
      <c r="AS49" s="132" t="str">
        <f t="shared" si="53"/>
        <v/>
      </c>
      <c r="AT49" s="132" t="str">
        <f t="shared" si="53"/>
        <v/>
      </c>
      <c r="AU49" s="132" t="str">
        <f t="shared" si="53"/>
        <v/>
      </c>
      <c r="AV49" s="132" t="str">
        <f t="shared" si="53"/>
        <v/>
      </c>
      <c r="AW49" s="132" t="str">
        <f t="shared" si="53"/>
        <v/>
      </c>
      <c r="AX49" s="132" t="str">
        <f t="shared" si="53"/>
        <v/>
      </c>
      <c r="AY49" s="132" t="str">
        <f t="shared" si="53"/>
        <v/>
      </c>
      <c r="AZ49" s="132" t="str">
        <f t="shared" si="53"/>
        <v/>
      </c>
      <c r="BA49" s="132" t="str">
        <f t="shared" si="53"/>
        <v/>
      </c>
      <c r="BB49" s="132" t="str">
        <f t="shared" si="53"/>
        <v/>
      </c>
      <c r="BC49" s="132" t="str">
        <f t="shared" si="53"/>
        <v/>
      </c>
      <c r="BD49" s="132" t="str">
        <f t="shared" si="53"/>
        <v/>
      </c>
      <c r="BE49" s="132" t="str">
        <f t="shared" si="53"/>
        <v/>
      </c>
      <c r="BF49" s="132" t="str">
        <f t="shared" si="53"/>
        <v/>
      </c>
      <c r="BG49" s="132" t="str">
        <f t="shared" si="53"/>
        <v/>
      </c>
      <c r="BH49" s="132" t="str">
        <f t="shared" si="53"/>
        <v/>
      </c>
      <c r="BI49" s="132" t="str">
        <f t="shared" si="53"/>
        <v/>
      </c>
      <c r="BJ49" s="132" t="str">
        <f t="shared" si="53"/>
        <v/>
      </c>
      <c r="BK49" s="132" t="str">
        <f t="shared" si="53"/>
        <v/>
      </c>
      <c r="BL49" s="132" t="str">
        <f t="shared" si="53"/>
        <v/>
      </c>
      <c r="BM49" s="132" t="str">
        <f t="shared" si="53"/>
        <v/>
      </c>
      <c r="BN49" s="132" t="str">
        <f t="shared" ref="BN49:DY49" si="54">(IF(BN48=$B$54,BN46,""))</f>
        <v/>
      </c>
      <c r="BO49" s="132" t="str">
        <f t="shared" si="54"/>
        <v/>
      </c>
      <c r="BP49" s="132" t="str">
        <f t="shared" si="54"/>
        <v/>
      </c>
      <c r="BQ49" s="132" t="str">
        <f t="shared" si="54"/>
        <v/>
      </c>
      <c r="BR49" s="132" t="str">
        <f t="shared" si="54"/>
        <v/>
      </c>
      <c r="BS49" s="132" t="str">
        <f t="shared" si="54"/>
        <v/>
      </c>
      <c r="BT49" s="132" t="str">
        <f t="shared" si="54"/>
        <v/>
      </c>
      <c r="BU49" s="132" t="str">
        <f t="shared" si="54"/>
        <v/>
      </c>
      <c r="BV49" s="132" t="str">
        <f t="shared" si="54"/>
        <v/>
      </c>
      <c r="BW49" s="132" t="str">
        <f t="shared" si="54"/>
        <v/>
      </c>
      <c r="BX49" s="132" t="str">
        <f t="shared" si="54"/>
        <v/>
      </c>
      <c r="BY49" s="132" t="str">
        <f t="shared" si="54"/>
        <v/>
      </c>
      <c r="BZ49" s="132" t="str">
        <f t="shared" si="54"/>
        <v/>
      </c>
      <c r="CA49" s="132" t="str">
        <f t="shared" si="54"/>
        <v/>
      </c>
      <c r="CB49" s="132" t="str">
        <f t="shared" si="54"/>
        <v/>
      </c>
      <c r="CC49" s="132" t="str">
        <f t="shared" si="54"/>
        <v/>
      </c>
      <c r="CD49" s="132" t="str">
        <f t="shared" si="54"/>
        <v/>
      </c>
      <c r="CE49" s="132" t="str">
        <f t="shared" si="54"/>
        <v/>
      </c>
      <c r="CF49" s="132" t="str">
        <f t="shared" si="54"/>
        <v/>
      </c>
      <c r="CG49" s="132" t="str">
        <f t="shared" si="54"/>
        <v/>
      </c>
      <c r="CH49" s="132" t="str">
        <f t="shared" si="54"/>
        <v/>
      </c>
      <c r="CI49" s="132" t="str">
        <f t="shared" si="54"/>
        <v/>
      </c>
      <c r="CJ49" s="132" t="str">
        <f t="shared" si="54"/>
        <v/>
      </c>
      <c r="CK49" s="132" t="str">
        <f t="shared" si="54"/>
        <v/>
      </c>
      <c r="CL49" s="132" t="str">
        <f t="shared" si="54"/>
        <v/>
      </c>
      <c r="CM49" s="132" t="str">
        <f t="shared" si="54"/>
        <v/>
      </c>
      <c r="CN49" s="132" t="str">
        <f t="shared" si="54"/>
        <v/>
      </c>
      <c r="CO49" s="132" t="str">
        <f t="shared" si="54"/>
        <v/>
      </c>
      <c r="CP49" s="132" t="str">
        <f t="shared" si="54"/>
        <v/>
      </c>
      <c r="CQ49" s="132" t="str">
        <f t="shared" si="54"/>
        <v/>
      </c>
      <c r="CR49" s="132" t="str">
        <f t="shared" si="54"/>
        <v/>
      </c>
      <c r="CS49" s="132" t="str">
        <f t="shared" si="54"/>
        <v/>
      </c>
      <c r="CT49" s="132" t="str">
        <f t="shared" si="54"/>
        <v/>
      </c>
      <c r="CU49" s="132" t="str">
        <f t="shared" si="54"/>
        <v/>
      </c>
      <c r="CV49" s="132" t="str">
        <f t="shared" si="54"/>
        <v/>
      </c>
      <c r="CW49" s="132" t="str">
        <f t="shared" si="54"/>
        <v/>
      </c>
      <c r="CX49" s="132" t="str">
        <f t="shared" si="54"/>
        <v/>
      </c>
      <c r="CY49" s="132" t="str">
        <f t="shared" si="54"/>
        <v/>
      </c>
      <c r="CZ49" s="132" t="str">
        <f t="shared" si="54"/>
        <v/>
      </c>
      <c r="DA49" s="132" t="str">
        <f t="shared" si="54"/>
        <v/>
      </c>
      <c r="DB49" s="132" t="str">
        <f t="shared" si="54"/>
        <v/>
      </c>
      <c r="DC49" s="132" t="str">
        <f t="shared" si="54"/>
        <v/>
      </c>
      <c r="DD49" s="132" t="str">
        <f t="shared" si="54"/>
        <v/>
      </c>
      <c r="DE49" s="132" t="str">
        <f t="shared" si="54"/>
        <v/>
      </c>
      <c r="DF49" s="132" t="str">
        <f t="shared" si="54"/>
        <v/>
      </c>
      <c r="DG49" s="132" t="str">
        <f t="shared" si="54"/>
        <v/>
      </c>
      <c r="DH49" s="132" t="str">
        <f t="shared" si="54"/>
        <v/>
      </c>
      <c r="DI49" s="132" t="str">
        <f t="shared" si="54"/>
        <v/>
      </c>
      <c r="DJ49" s="132" t="str">
        <f t="shared" si="54"/>
        <v/>
      </c>
      <c r="DK49" s="132" t="str">
        <f t="shared" si="54"/>
        <v/>
      </c>
      <c r="DL49" s="132" t="str">
        <f t="shared" si="54"/>
        <v/>
      </c>
      <c r="DM49" s="132" t="str">
        <f t="shared" si="54"/>
        <v/>
      </c>
      <c r="DN49" s="132" t="str">
        <f t="shared" si="54"/>
        <v/>
      </c>
      <c r="DO49" s="132" t="str">
        <f t="shared" si="54"/>
        <v/>
      </c>
      <c r="DP49" s="132" t="str">
        <f t="shared" si="54"/>
        <v/>
      </c>
      <c r="DQ49" s="132" t="str">
        <f t="shared" si="54"/>
        <v/>
      </c>
      <c r="DR49" s="132" t="str">
        <f t="shared" si="54"/>
        <v/>
      </c>
      <c r="DS49" s="132" t="str">
        <f t="shared" si="54"/>
        <v/>
      </c>
      <c r="DT49" s="132" t="str">
        <f t="shared" si="54"/>
        <v/>
      </c>
      <c r="DU49" s="132" t="str">
        <f t="shared" si="54"/>
        <v/>
      </c>
      <c r="DV49" s="132" t="str">
        <f t="shared" si="54"/>
        <v/>
      </c>
      <c r="DW49" s="132" t="str">
        <f t="shared" si="54"/>
        <v/>
      </c>
      <c r="DX49" s="132">
        <f t="shared" si="54"/>
        <v>0.63</v>
      </c>
      <c r="DY49" s="132" t="str">
        <f t="shared" si="54"/>
        <v/>
      </c>
      <c r="DZ49" s="132" t="str">
        <f t="shared" ref="DZ49:GK49" si="55">(IF(DZ48=$B$54,DZ46,""))</f>
        <v/>
      </c>
      <c r="EA49" s="132" t="str">
        <f t="shared" si="55"/>
        <v/>
      </c>
      <c r="EB49" s="132" t="str">
        <f t="shared" si="55"/>
        <v/>
      </c>
      <c r="EC49" s="132" t="str">
        <f t="shared" si="55"/>
        <v/>
      </c>
      <c r="ED49" s="132" t="str">
        <f t="shared" si="55"/>
        <v/>
      </c>
      <c r="EE49" s="132" t="str">
        <f t="shared" si="55"/>
        <v/>
      </c>
      <c r="EF49" s="132" t="str">
        <f t="shared" si="55"/>
        <v/>
      </c>
      <c r="EG49" s="132" t="str">
        <f t="shared" si="55"/>
        <v/>
      </c>
      <c r="EH49" s="132" t="str">
        <f t="shared" si="55"/>
        <v/>
      </c>
      <c r="EI49" s="132" t="str">
        <f t="shared" si="55"/>
        <v/>
      </c>
      <c r="EJ49" s="132" t="str">
        <f t="shared" si="55"/>
        <v/>
      </c>
      <c r="EK49" s="132" t="str">
        <f t="shared" si="55"/>
        <v/>
      </c>
      <c r="EL49" s="132" t="str">
        <f t="shared" si="55"/>
        <v/>
      </c>
      <c r="EM49" s="132" t="str">
        <f t="shared" si="55"/>
        <v/>
      </c>
      <c r="EN49" s="132" t="str">
        <f t="shared" si="55"/>
        <v/>
      </c>
      <c r="EO49" s="132" t="str">
        <f t="shared" si="55"/>
        <v/>
      </c>
      <c r="EP49" s="132" t="str">
        <f t="shared" si="55"/>
        <v/>
      </c>
      <c r="EQ49" s="132" t="str">
        <f t="shared" si="55"/>
        <v/>
      </c>
      <c r="ER49" s="132" t="str">
        <f t="shared" si="55"/>
        <v/>
      </c>
      <c r="ES49" s="132" t="str">
        <f t="shared" si="55"/>
        <v/>
      </c>
      <c r="ET49" s="132" t="str">
        <f t="shared" si="55"/>
        <v/>
      </c>
      <c r="EU49" s="132" t="str">
        <f t="shared" si="55"/>
        <v/>
      </c>
      <c r="EV49" s="132" t="str">
        <f t="shared" si="55"/>
        <v/>
      </c>
      <c r="EW49" s="132" t="str">
        <f t="shared" si="55"/>
        <v/>
      </c>
      <c r="EX49" s="132" t="str">
        <f t="shared" si="55"/>
        <v/>
      </c>
      <c r="EY49" s="132" t="str">
        <f t="shared" si="55"/>
        <v/>
      </c>
      <c r="EZ49" s="132" t="str">
        <f t="shared" si="55"/>
        <v/>
      </c>
      <c r="FA49" s="132" t="str">
        <f t="shared" si="55"/>
        <v/>
      </c>
      <c r="FB49" s="132" t="str">
        <f t="shared" si="55"/>
        <v/>
      </c>
      <c r="FC49" s="132" t="str">
        <f t="shared" si="55"/>
        <v/>
      </c>
      <c r="FD49" s="132" t="str">
        <f t="shared" si="55"/>
        <v/>
      </c>
      <c r="FE49" s="132" t="str">
        <f t="shared" si="55"/>
        <v/>
      </c>
      <c r="FF49" s="132" t="str">
        <f t="shared" si="55"/>
        <v/>
      </c>
      <c r="FG49" s="132" t="str">
        <f t="shared" si="55"/>
        <v/>
      </c>
      <c r="FH49" s="132" t="str">
        <f t="shared" si="55"/>
        <v/>
      </c>
      <c r="FI49" s="132" t="str">
        <f t="shared" si="55"/>
        <v/>
      </c>
      <c r="FJ49" s="132" t="str">
        <f t="shared" si="55"/>
        <v/>
      </c>
      <c r="FK49" s="132" t="str">
        <f t="shared" si="55"/>
        <v/>
      </c>
      <c r="FL49" s="132" t="str">
        <f t="shared" si="55"/>
        <v/>
      </c>
      <c r="FM49" s="132" t="str">
        <f t="shared" si="55"/>
        <v/>
      </c>
      <c r="FN49" s="132" t="str">
        <f t="shared" si="55"/>
        <v/>
      </c>
      <c r="FO49" s="132" t="str">
        <f t="shared" si="55"/>
        <v/>
      </c>
      <c r="FP49" s="132" t="str">
        <f t="shared" si="55"/>
        <v/>
      </c>
      <c r="FQ49" s="132" t="str">
        <f t="shared" si="55"/>
        <v/>
      </c>
      <c r="FR49" s="132" t="str">
        <f t="shared" si="55"/>
        <v/>
      </c>
      <c r="FS49" s="132" t="str">
        <f t="shared" si="55"/>
        <v/>
      </c>
      <c r="FT49" s="132" t="str">
        <f t="shared" si="55"/>
        <v/>
      </c>
      <c r="FU49" s="132" t="str">
        <f t="shared" si="55"/>
        <v/>
      </c>
      <c r="FV49" s="132" t="str">
        <f t="shared" si="55"/>
        <v/>
      </c>
      <c r="FW49" s="132" t="str">
        <f t="shared" si="55"/>
        <v/>
      </c>
      <c r="FX49" s="132" t="str">
        <f t="shared" si="55"/>
        <v/>
      </c>
      <c r="FY49" s="132" t="str">
        <f t="shared" si="55"/>
        <v/>
      </c>
      <c r="FZ49" s="132" t="str">
        <f t="shared" si="55"/>
        <v/>
      </c>
      <c r="GA49" s="132" t="str">
        <f t="shared" si="55"/>
        <v/>
      </c>
      <c r="GB49" s="132" t="str">
        <f t="shared" si="55"/>
        <v/>
      </c>
      <c r="GC49" s="132" t="str">
        <f t="shared" si="55"/>
        <v/>
      </c>
      <c r="GD49" s="132" t="str">
        <f t="shared" si="55"/>
        <v/>
      </c>
      <c r="GE49" s="132" t="str">
        <f t="shared" si="55"/>
        <v/>
      </c>
      <c r="GF49" s="132" t="str">
        <f t="shared" si="55"/>
        <v/>
      </c>
      <c r="GG49" s="132" t="str">
        <f t="shared" si="55"/>
        <v/>
      </c>
      <c r="GH49" s="132" t="str">
        <f t="shared" si="55"/>
        <v/>
      </c>
      <c r="GI49" s="132" t="str">
        <f t="shared" si="55"/>
        <v/>
      </c>
      <c r="GJ49" s="132" t="str">
        <f t="shared" si="55"/>
        <v/>
      </c>
      <c r="GK49" s="132" t="str">
        <f t="shared" si="55"/>
        <v/>
      </c>
      <c r="GL49" s="132" t="str">
        <f t="shared" ref="GL49:IR49" si="56">(IF(GL48=$B$54,GL46,""))</f>
        <v/>
      </c>
      <c r="GM49" s="132" t="str">
        <f t="shared" si="56"/>
        <v/>
      </c>
      <c r="GN49" s="132" t="str">
        <f t="shared" si="56"/>
        <v/>
      </c>
      <c r="GO49" s="132" t="str">
        <f t="shared" si="56"/>
        <v/>
      </c>
      <c r="GP49" s="132" t="str">
        <f t="shared" si="56"/>
        <v/>
      </c>
      <c r="GQ49" s="132" t="str">
        <f t="shared" si="56"/>
        <v/>
      </c>
      <c r="GR49" s="132" t="str">
        <f t="shared" si="56"/>
        <v/>
      </c>
      <c r="GS49" s="132" t="str">
        <f t="shared" si="56"/>
        <v/>
      </c>
      <c r="GT49" s="132" t="str">
        <f t="shared" si="56"/>
        <v/>
      </c>
      <c r="GU49" s="132" t="str">
        <f t="shared" si="56"/>
        <v/>
      </c>
      <c r="GV49" s="132" t="str">
        <f t="shared" si="56"/>
        <v/>
      </c>
      <c r="GW49" s="132" t="str">
        <f t="shared" si="56"/>
        <v/>
      </c>
      <c r="GX49" s="132" t="str">
        <f t="shared" si="56"/>
        <v/>
      </c>
      <c r="GY49" s="132" t="str">
        <f t="shared" si="56"/>
        <v/>
      </c>
      <c r="GZ49" s="132" t="str">
        <f t="shared" si="56"/>
        <v/>
      </c>
      <c r="HA49" s="132" t="str">
        <f t="shared" si="56"/>
        <v/>
      </c>
      <c r="HB49" s="132" t="str">
        <f t="shared" si="56"/>
        <v/>
      </c>
      <c r="HC49" s="132" t="str">
        <f t="shared" si="56"/>
        <v/>
      </c>
      <c r="HD49" s="132" t="str">
        <f t="shared" si="56"/>
        <v/>
      </c>
      <c r="HE49" s="132" t="str">
        <f t="shared" si="56"/>
        <v/>
      </c>
      <c r="HF49" s="132" t="str">
        <f t="shared" si="56"/>
        <v/>
      </c>
      <c r="HG49" s="132" t="str">
        <f t="shared" si="56"/>
        <v/>
      </c>
      <c r="HH49" s="132" t="str">
        <f t="shared" si="56"/>
        <v/>
      </c>
      <c r="HI49" s="132" t="str">
        <f t="shared" si="56"/>
        <v/>
      </c>
      <c r="HJ49" s="132" t="str">
        <f t="shared" si="56"/>
        <v/>
      </c>
      <c r="HK49" s="132" t="str">
        <f t="shared" si="56"/>
        <v/>
      </c>
      <c r="HL49" s="132" t="str">
        <f t="shared" si="56"/>
        <v/>
      </c>
      <c r="HM49" s="132" t="str">
        <f t="shared" si="56"/>
        <v/>
      </c>
      <c r="HN49" s="132" t="str">
        <f t="shared" si="56"/>
        <v/>
      </c>
      <c r="HO49" s="132" t="str">
        <f t="shared" si="56"/>
        <v/>
      </c>
      <c r="HP49" s="132" t="str">
        <f t="shared" si="56"/>
        <v/>
      </c>
      <c r="HQ49" s="132" t="str">
        <f t="shared" si="56"/>
        <v/>
      </c>
      <c r="HR49" s="132" t="str">
        <f t="shared" si="56"/>
        <v/>
      </c>
      <c r="HS49" s="132" t="str">
        <f t="shared" si="56"/>
        <v/>
      </c>
      <c r="HT49" s="132" t="str">
        <f t="shared" si="56"/>
        <v/>
      </c>
      <c r="HU49" s="132" t="str">
        <f t="shared" si="56"/>
        <v/>
      </c>
      <c r="HV49" s="132" t="str">
        <f t="shared" si="56"/>
        <v/>
      </c>
      <c r="HW49" s="132" t="str">
        <f t="shared" si="56"/>
        <v/>
      </c>
      <c r="HX49" s="132" t="str">
        <f t="shared" si="56"/>
        <v/>
      </c>
      <c r="HY49" s="132" t="str">
        <f t="shared" si="56"/>
        <v/>
      </c>
      <c r="HZ49" s="132" t="str">
        <f t="shared" si="56"/>
        <v/>
      </c>
      <c r="IA49" s="132" t="str">
        <f t="shared" si="56"/>
        <v/>
      </c>
      <c r="IB49" s="132" t="str">
        <f t="shared" si="56"/>
        <v/>
      </c>
      <c r="IC49" s="132" t="str">
        <f t="shared" si="56"/>
        <v/>
      </c>
      <c r="ID49" s="132" t="str">
        <f t="shared" si="56"/>
        <v/>
      </c>
      <c r="IE49" s="132" t="str">
        <f t="shared" si="56"/>
        <v/>
      </c>
      <c r="IF49" s="132" t="str">
        <f t="shared" si="56"/>
        <v/>
      </c>
      <c r="IG49" s="132" t="str">
        <f t="shared" si="56"/>
        <v/>
      </c>
      <c r="IH49" s="132" t="str">
        <f t="shared" si="56"/>
        <v/>
      </c>
      <c r="II49" s="132" t="str">
        <f t="shared" si="56"/>
        <v/>
      </c>
      <c r="IJ49" s="132" t="str">
        <f t="shared" si="56"/>
        <v/>
      </c>
      <c r="IK49" s="132" t="str">
        <f t="shared" si="56"/>
        <v/>
      </c>
      <c r="IL49" s="132" t="str">
        <f t="shared" si="56"/>
        <v/>
      </c>
      <c r="IM49" s="132" t="str">
        <f t="shared" si="56"/>
        <v/>
      </c>
      <c r="IN49" s="132" t="str">
        <f t="shared" si="56"/>
        <v/>
      </c>
      <c r="IO49" s="132" t="str">
        <f t="shared" si="56"/>
        <v/>
      </c>
      <c r="IP49" s="132" t="str">
        <f t="shared" si="56"/>
        <v/>
      </c>
      <c r="IQ49" s="132" t="str">
        <f t="shared" si="56"/>
        <v/>
      </c>
      <c r="IR49" s="132" t="str">
        <f t="shared" si="56"/>
        <v/>
      </c>
    </row>
    <row r="50" spans="1:252" x14ac:dyDescent="0.25">
      <c r="B50" s="132">
        <v>1.2549999999999999</v>
      </c>
      <c r="C50" s="132">
        <v>1.26</v>
      </c>
      <c r="D50" s="132">
        <v>1.2649999999999999</v>
      </c>
      <c r="E50" s="132">
        <v>1.27</v>
      </c>
      <c r="F50" s="132">
        <v>1.2749999999999999</v>
      </c>
      <c r="G50" s="132">
        <v>1.28</v>
      </c>
      <c r="H50" s="132">
        <v>1.2849999999999999</v>
      </c>
      <c r="I50" s="132">
        <v>1.29</v>
      </c>
      <c r="J50" s="132">
        <v>1.2949999999999999</v>
      </c>
      <c r="K50" s="132">
        <v>1.3</v>
      </c>
      <c r="L50" s="132">
        <v>1.3049999999999999</v>
      </c>
      <c r="M50" s="132">
        <v>1.31</v>
      </c>
      <c r="N50" s="132">
        <v>1.3149999999999999</v>
      </c>
      <c r="O50" s="132">
        <v>1.32</v>
      </c>
      <c r="P50" s="132">
        <v>1.325</v>
      </c>
      <c r="Q50" s="132">
        <v>1.33</v>
      </c>
      <c r="R50" s="132">
        <v>1.335</v>
      </c>
      <c r="S50" s="132">
        <v>1.34</v>
      </c>
      <c r="T50" s="132">
        <v>1.345</v>
      </c>
      <c r="U50" s="132">
        <v>1.35</v>
      </c>
      <c r="V50" s="132">
        <v>1.355</v>
      </c>
      <c r="W50" s="132">
        <v>1.36</v>
      </c>
      <c r="X50" s="132">
        <v>1.365</v>
      </c>
      <c r="Y50" s="132">
        <v>1.37</v>
      </c>
      <c r="Z50" s="132">
        <v>1.375</v>
      </c>
      <c r="AA50" s="132">
        <v>1.38</v>
      </c>
      <c r="AB50" s="132">
        <v>1.385</v>
      </c>
      <c r="AC50" s="132">
        <v>1.39</v>
      </c>
      <c r="AD50" s="132">
        <v>1.395</v>
      </c>
      <c r="AE50" s="132">
        <v>1.4</v>
      </c>
      <c r="AF50" s="132">
        <v>1.405</v>
      </c>
      <c r="AG50" s="132">
        <v>1.41</v>
      </c>
      <c r="AH50" s="132">
        <v>1.415</v>
      </c>
      <c r="AI50" s="132">
        <v>1.42</v>
      </c>
      <c r="AJ50" s="132">
        <v>1.425</v>
      </c>
      <c r="AK50" s="132">
        <v>1.43</v>
      </c>
      <c r="AL50" s="132">
        <v>1.4350000000000001</v>
      </c>
      <c r="AM50" s="132">
        <v>1.44</v>
      </c>
      <c r="AN50" s="132">
        <v>1.4450000000000001</v>
      </c>
      <c r="AO50" s="132">
        <v>1.45</v>
      </c>
      <c r="AP50" s="132">
        <v>1.4550000000000001</v>
      </c>
      <c r="AQ50" s="132">
        <v>1.46</v>
      </c>
      <c r="AR50" s="132">
        <v>1.4650000000000001</v>
      </c>
      <c r="AS50" s="132">
        <v>1.47</v>
      </c>
      <c r="AT50" s="132">
        <v>1.4750000000000001</v>
      </c>
      <c r="AU50" s="132">
        <v>1.48</v>
      </c>
      <c r="AV50" s="132">
        <v>1.4850000000000001</v>
      </c>
      <c r="AW50" s="132">
        <v>1.49</v>
      </c>
      <c r="AX50" s="132">
        <v>1.4950000000000001</v>
      </c>
      <c r="AY50" s="132">
        <v>1.5</v>
      </c>
      <c r="AZ50" s="132">
        <v>1.5049999999999999</v>
      </c>
      <c r="BA50" s="132">
        <v>1.51</v>
      </c>
      <c r="BB50" s="132">
        <v>1.5149999999999999</v>
      </c>
      <c r="BC50" s="132">
        <v>1.52</v>
      </c>
      <c r="BD50" s="132">
        <v>1.5249999999999999</v>
      </c>
      <c r="BE50" s="132">
        <v>1.53</v>
      </c>
      <c r="BF50" s="132">
        <v>1.5349999999999999</v>
      </c>
      <c r="BG50" s="132">
        <v>1.54</v>
      </c>
      <c r="BH50" s="132">
        <v>1.5449999999999999</v>
      </c>
      <c r="BI50" s="132">
        <v>1.55</v>
      </c>
      <c r="BJ50" s="132">
        <v>1.5549999999999999</v>
      </c>
      <c r="BK50" s="132">
        <v>1.56</v>
      </c>
      <c r="BL50" s="132">
        <v>1.5649999999999999</v>
      </c>
      <c r="BM50" s="132">
        <v>1.57</v>
      </c>
      <c r="BN50" s="132">
        <v>1.575</v>
      </c>
      <c r="BO50" s="132">
        <v>1.58</v>
      </c>
      <c r="BP50" s="132">
        <v>1.585</v>
      </c>
      <c r="BQ50" s="132">
        <v>1.59</v>
      </c>
      <c r="BR50" s="132">
        <v>1.595</v>
      </c>
      <c r="BS50" s="132">
        <v>1.6</v>
      </c>
      <c r="BT50" s="132">
        <v>1.605</v>
      </c>
      <c r="BU50" s="132">
        <v>1.61</v>
      </c>
      <c r="BV50" s="132">
        <v>1.615</v>
      </c>
      <c r="BW50" s="132">
        <v>1.62</v>
      </c>
      <c r="BX50" s="132">
        <v>1.625</v>
      </c>
      <c r="BY50" s="132">
        <v>1.63</v>
      </c>
      <c r="BZ50" s="132">
        <v>1.635</v>
      </c>
      <c r="CA50" s="132">
        <v>1.64</v>
      </c>
      <c r="CB50" s="132">
        <v>1.645</v>
      </c>
      <c r="CC50" s="132">
        <v>1.65</v>
      </c>
      <c r="CD50" s="132">
        <v>1.655</v>
      </c>
      <c r="CE50" s="132">
        <v>1.66</v>
      </c>
      <c r="CF50" s="132">
        <v>1.665</v>
      </c>
      <c r="CG50" s="132">
        <v>1.67</v>
      </c>
      <c r="CH50" s="132">
        <v>1.675</v>
      </c>
      <c r="CI50" s="132">
        <v>1.68</v>
      </c>
      <c r="CJ50" s="132">
        <v>1.6850000000000001</v>
      </c>
      <c r="CK50" s="132">
        <v>1.6900000000000099</v>
      </c>
      <c r="CL50" s="132">
        <v>1.6950000000000001</v>
      </c>
      <c r="CM50" s="132">
        <v>1.7000000000000099</v>
      </c>
      <c r="CN50" s="132">
        <v>1.7050000000000001</v>
      </c>
      <c r="CO50" s="132">
        <v>1.71000000000001</v>
      </c>
      <c r="CP50" s="132">
        <v>1.7150000000000001</v>
      </c>
      <c r="CQ50" s="132">
        <v>1.72000000000001</v>
      </c>
      <c r="CR50" s="132">
        <v>1.7250000000000001</v>
      </c>
      <c r="CS50" s="132">
        <v>1.73000000000001</v>
      </c>
      <c r="CT50" s="132">
        <v>1.7350000000000101</v>
      </c>
      <c r="CU50" s="132">
        <v>1.74000000000001</v>
      </c>
      <c r="CV50" s="132">
        <v>1.7450000000000101</v>
      </c>
      <c r="CW50" s="132">
        <v>1.75000000000001</v>
      </c>
      <c r="CX50" s="132">
        <v>1.7550000000000101</v>
      </c>
      <c r="CY50" s="132">
        <v>1.76000000000001</v>
      </c>
      <c r="CZ50" s="132">
        <v>1.7650000000000099</v>
      </c>
      <c r="DA50" s="132">
        <v>1.77000000000001</v>
      </c>
      <c r="DB50" s="132">
        <v>1.7750000000000099</v>
      </c>
      <c r="DC50" s="132">
        <v>1.78000000000001</v>
      </c>
      <c r="DD50" s="132">
        <v>1.7850000000000099</v>
      </c>
      <c r="DE50" s="132">
        <v>1.79000000000001</v>
      </c>
      <c r="DF50" s="132">
        <v>1.7950000000000099</v>
      </c>
      <c r="DG50" s="132">
        <v>1.80000000000001</v>
      </c>
      <c r="DH50" s="132">
        <v>1.8050000000000099</v>
      </c>
      <c r="DI50" s="132">
        <v>1.81000000000001</v>
      </c>
      <c r="DJ50" s="132">
        <v>1.8150000000000099</v>
      </c>
      <c r="DK50" s="132">
        <v>1.8200000000000101</v>
      </c>
      <c r="DL50" s="132">
        <v>1.8250000000000099</v>
      </c>
      <c r="DM50" s="132">
        <v>1.8300000000000101</v>
      </c>
      <c r="DN50" s="132">
        <v>1.83500000000001</v>
      </c>
      <c r="DO50" s="132">
        <v>1.8400000000000101</v>
      </c>
      <c r="DP50" s="132">
        <v>1.84500000000001</v>
      </c>
      <c r="DQ50" s="132">
        <v>1.8500000000000101</v>
      </c>
      <c r="DR50" s="132">
        <v>1.85500000000001</v>
      </c>
      <c r="DS50" s="132">
        <v>1.8600000000000101</v>
      </c>
      <c r="DT50" s="132">
        <v>1.86500000000001</v>
      </c>
      <c r="DU50" s="132">
        <v>1.8700000000000101</v>
      </c>
      <c r="DV50" s="132">
        <v>1.87500000000001</v>
      </c>
      <c r="DW50" s="132">
        <v>1.8800000000000101</v>
      </c>
      <c r="DX50" s="132">
        <v>1.88500000000001</v>
      </c>
      <c r="DY50" s="132">
        <v>1.8900000000000099</v>
      </c>
      <c r="DZ50" s="132">
        <v>1.89500000000001</v>
      </c>
      <c r="EA50" s="132">
        <v>1.9000000000000099</v>
      </c>
      <c r="EB50" s="132">
        <v>1.90500000000001</v>
      </c>
      <c r="EC50" s="132">
        <v>1.9100000000000099</v>
      </c>
      <c r="ED50" s="132">
        <v>1.91500000000001</v>
      </c>
      <c r="EE50" s="132">
        <v>1.9200000000000099</v>
      </c>
      <c r="EF50" s="132">
        <v>1.92500000000001</v>
      </c>
      <c r="EG50" s="132">
        <v>1.9300000000000099</v>
      </c>
      <c r="EH50" s="132">
        <v>1.93500000000001</v>
      </c>
      <c r="EI50" s="132">
        <v>1.9400000000000099</v>
      </c>
      <c r="EJ50" s="132">
        <v>1.9450000000000101</v>
      </c>
      <c r="EK50" s="132">
        <v>1.9500000000000099</v>
      </c>
      <c r="EL50" s="132">
        <v>1.9550000000000101</v>
      </c>
      <c r="EM50" s="132">
        <v>1.96000000000001</v>
      </c>
      <c r="EN50" s="132">
        <v>1.9650000000000101</v>
      </c>
      <c r="EO50" s="132">
        <v>1.97000000000001</v>
      </c>
      <c r="EP50" s="132">
        <v>1.9750000000000101</v>
      </c>
      <c r="EQ50" s="132">
        <v>1.98000000000001</v>
      </c>
      <c r="ER50" s="132">
        <v>1.9850000000000101</v>
      </c>
      <c r="ES50" s="132">
        <v>1.99000000000001</v>
      </c>
      <c r="ET50" s="132">
        <v>1.9950000000000101</v>
      </c>
      <c r="EU50" s="132">
        <v>2.0000000000000102</v>
      </c>
      <c r="EV50" s="132">
        <v>2.0050000000000101</v>
      </c>
      <c r="EW50" s="132">
        <v>2.01000000000001</v>
      </c>
      <c r="EX50" s="132">
        <v>2.0150000000000099</v>
      </c>
      <c r="EY50" s="132">
        <v>2.0200000000000098</v>
      </c>
      <c r="EZ50" s="132">
        <v>2.0250000000000101</v>
      </c>
      <c r="FA50" s="132">
        <v>2.03000000000001</v>
      </c>
      <c r="FB50" s="132">
        <v>2.0350000000000099</v>
      </c>
      <c r="FC50" s="132">
        <v>2.0400000000000098</v>
      </c>
      <c r="FD50" s="132">
        <v>2.0450000000000101</v>
      </c>
      <c r="FE50" s="132">
        <v>2.05000000000001</v>
      </c>
      <c r="FF50" s="132">
        <v>2.0550000000000099</v>
      </c>
      <c r="FG50" s="132">
        <v>2.0600000000000098</v>
      </c>
      <c r="FH50" s="132">
        <v>2.0650000000000102</v>
      </c>
      <c r="FI50" s="132">
        <v>2.0700000000000101</v>
      </c>
      <c r="FJ50" s="132">
        <v>2.0750000000000099</v>
      </c>
      <c r="FK50" s="132">
        <v>2.0800000000000098</v>
      </c>
      <c r="FL50" s="132">
        <v>2.0850000000000102</v>
      </c>
      <c r="FM50" s="132">
        <v>2.0900000000000101</v>
      </c>
      <c r="FN50" s="132">
        <v>2.09500000000001</v>
      </c>
      <c r="FO50" s="132">
        <v>2.1000000000000099</v>
      </c>
      <c r="FP50" s="132">
        <v>2.1050000000000102</v>
      </c>
      <c r="FQ50" s="132">
        <v>2.1100000000000101</v>
      </c>
      <c r="FR50" s="132">
        <v>2.11500000000001</v>
      </c>
      <c r="FS50" s="132">
        <v>2.1200000000000099</v>
      </c>
      <c r="FT50" s="132">
        <v>2.1250000000000102</v>
      </c>
      <c r="FU50" s="132">
        <v>2.1300000000000101</v>
      </c>
      <c r="FV50" s="132">
        <v>2.13500000000001</v>
      </c>
      <c r="FW50" s="132">
        <v>2.1400000000000099</v>
      </c>
      <c r="FX50" s="132">
        <v>2.1450000000000098</v>
      </c>
      <c r="FY50" s="132">
        <v>2.1500000000000101</v>
      </c>
      <c r="FZ50" s="132">
        <v>2.15500000000001</v>
      </c>
      <c r="GA50" s="132">
        <v>2.1600000000000099</v>
      </c>
      <c r="GB50" s="132">
        <v>2.1650000000000098</v>
      </c>
      <c r="GC50" s="132">
        <v>2.1700000000000101</v>
      </c>
      <c r="GD50" s="132">
        <v>2.17500000000001</v>
      </c>
      <c r="GE50" s="132">
        <v>2.1800000000000099</v>
      </c>
      <c r="GF50" s="132">
        <v>2.18500000000002</v>
      </c>
      <c r="GG50" s="132">
        <v>2.1900000000000199</v>
      </c>
      <c r="GH50" s="132">
        <v>2.1950000000000101</v>
      </c>
      <c r="GI50" s="132">
        <v>2.2000000000000099</v>
      </c>
      <c r="GJ50" s="132">
        <v>2.2050000000000201</v>
      </c>
      <c r="GK50" s="132">
        <v>2.2100000000000199</v>
      </c>
      <c r="GL50" s="132">
        <v>2.2150000000000101</v>
      </c>
      <c r="GM50" s="132">
        <v>2.22000000000001</v>
      </c>
      <c r="GN50" s="132">
        <v>2.2250000000000201</v>
      </c>
      <c r="GO50" s="132">
        <v>2.23000000000002</v>
      </c>
      <c r="GP50" s="132">
        <v>2.2350000000000199</v>
      </c>
      <c r="GQ50" s="132">
        <v>2.2400000000000202</v>
      </c>
      <c r="GR50" s="132">
        <v>2.2450000000000201</v>
      </c>
      <c r="GS50" s="132">
        <v>2.25000000000002</v>
      </c>
      <c r="GT50" s="132">
        <v>2.2550000000000199</v>
      </c>
      <c r="GU50" s="132">
        <v>2.2600000000000202</v>
      </c>
      <c r="GV50" s="132">
        <v>2.2650000000000201</v>
      </c>
      <c r="GW50" s="132">
        <v>2.27000000000002</v>
      </c>
      <c r="GX50" s="132">
        <v>2.2750000000000199</v>
      </c>
      <c r="GY50" s="132">
        <v>2.2800000000000198</v>
      </c>
      <c r="GZ50" s="132">
        <v>2.2850000000000201</v>
      </c>
      <c r="HA50" s="132">
        <v>2.29000000000002</v>
      </c>
      <c r="HB50" s="132">
        <v>2.2950000000000199</v>
      </c>
      <c r="HC50" s="132">
        <v>2.3000000000000198</v>
      </c>
      <c r="HD50" s="132">
        <v>2.3050000000000201</v>
      </c>
      <c r="HE50" s="132">
        <v>2.31000000000002</v>
      </c>
      <c r="HF50" s="132">
        <v>2.3150000000000199</v>
      </c>
      <c r="HG50" s="132">
        <v>2.3200000000000198</v>
      </c>
      <c r="HH50" s="132">
        <v>2.3250000000000202</v>
      </c>
      <c r="HI50" s="132">
        <v>2.3300000000000201</v>
      </c>
      <c r="HJ50" s="132">
        <v>2.3350000000000199</v>
      </c>
      <c r="HK50" s="132">
        <v>2.3400000000000198</v>
      </c>
      <c r="HL50" s="132">
        <v>2.3450000000000202</v>
      </c>
      <c r="HM50" s="132">
        <v>2.3500000000000201</v>
      </c>
      <c r="HN50" s="132">
        <v>2.35500000000002</v>
      </c>
      <c r="HO50" s="132">
        <v>2.3600000000000199</v>
      </c>
      <c r="HP50" s="132">
        <v>2.3650000000000202</v>
      </c>
      <c r="HQ50" s="132">
        <v>2.3700000000000201</v>
      </c>
      <c r="HR50" s="132">
        <v>2.37500000000002</v>
      </c>
      <c r="HS50" s="132">
        <v>2.3800000000000199</v>
      </c>
      <c r="HT50" s="132">
        <v>2.3850000000000202</v>
      </c>
      <c r="HU50" s="132">
        <v>2.3900000000000201</v>
      </c>
      <c r="HV50" s="132">
        <v>2.39500000000002</v>
      </c>
      <c r="HW50" s="132">
        <v>2.4000000000000199</v>
      </c>
      <c r="HX50" s="132">
        <v>2.4050000000000198</v>
      </c>
      <c r="HY50" s="132">
        <v>2.4100000000000201</v>
      </c>
      <c r="HZ50" s="132">
        <v>2.41500000000002</v>
      </c>
      <c r="IA50" s="132">
        <v>2.4200000000000199</v>
      </c>
      <c r="IB50" s="132">
        <v>2.4250000000000198</v>
      </c>
      <c r="IC50" s="132">
        <v>2.4300000000000201</v>
      </c>
      <c r="ID50" s="132">
        <v>2.43500000000002</v>
      </c>
      <c r="IE50" s="132">
        <v>2.4400000000000199</v>
      </c>
      <c r="IF50" s="132">
        <v>2.4450000000000198</v>
      </c>
      <c r="IG50" s="132">
        <v>2.4500000000000202</v>
      </c>
      <c r="IH50" s="132">
        <v>2.4550000000000201</v>
      </c>
      <c r="II50" s="132">
        <v>2.4600000000000199</v>
      </c>
      <c r="IJ50" s="132">
        <v>2.4650000000000198</v>
      </c>
      <c r="IK50" s="132">
        <v>2.4700000000000202</v>
      </c>
      <c r="IL50" s="132">
        <v>2.4750000000000201</v>
      </c>
      <c r="IM50" s="132">
        <v>2.48000000000002</v>
      </c>
      <c r="IN50" s="132">
        <v>2.4850000000000199</v>
      </c>
      <c r="IO50" s="132">
        <v>2.4900000000000202</v>
      </c>
      <c r="IP50" s="132">
        <v>2.4950000000000201</v>
      </c>
      <c r="IQ50" s="132">
        <v>2.50000000000002</v>
      </c>
    </row>
    <row r="51" spans="1:252" x14ac:dyDescent="0.25">
      <c r="A51" s="132" t="s">
        <v>78</v>
      </c>
      <c r="B51" s="139">
        <f>IF('Working Volume Calculator'!$H$9="Square or Rectangular",(4*$A$7^2*B50^3)-(3*$A$7*($D$7+$E$7)*B50^2)+(3*$D$7*$E$7*B50)-(3*$G$7),((PI()*B50)/12)*($D$7^2+$D$7*($D$7-2*B50*$A$7)+($D$7-2*B50*$A$7)^2)-$G$7)</f>
        <v>809.82360199999948</v>
      </c>
      <c r="C51" s="139">
        <f>IF('Working Volume Calculator'!$H$9="Square or Rectangular",(4*$A$7^2*C50^3)-(3*$A$7*($D$7+$E$7)*C50^2)+(3*$D$7*$E$7*C50)-(3*$G$7),((PI()*C50)/12)*($D$7^2+$D$7*($D$7-2*C50*$A$7)+($D$7-2*C50*$A$7)^2)-$G$7)</f>
        <v>815.5215039999996</v>
      </c>
      <c r="D51" s="139">
        <f>IF('Working Volume Calculator'!$H$9="Square or Rectangular",(4*$A$7^2*D50^3)-(3*$A$7*($D$7+$E$7)*D50^2)+(3*$D$7*$E$7*D50)-(3*$G$7),((PI()*D50)/12)*($D$7^2+$D$7*($D$7-2*D50*$A$7)+($D$7-2*D50*$A$7)^2)-$G$7)</f>
        <v>821.20771799999966</v>
      </c>
      <c r="E51" s="139">
        <f>IF('Working Volume Calculator'!$H$9="Square or Rectangular",(4*$A$7^2*E50^3)-(3*$A$7*($D$7+$E$7)*E50^2)+(3*$D$7*$E$7*E50)-(3*$G$7),((PI()*E50)/12)*($D$7^2+$D$7*($D$7-2*E50*$A$7)+($D$7-2*E50*$A$7)^2)-$G$7)</f>
        <v>826.88225599999987</v>
      </c>
      <c r="F51" s="139">
        <f>IF('Working Volume Calculator'!$H$9="Square or Rectangular",(4*$A$7^2*F50^3)-(3*$A$7*($D$7+$E$7)*F50^2)+(3*$D$7*$E$7*F50)-(3*$G$7),((PI()*F50)/12)*($D$7^2+$D$7*($D$7-2*F50*$A$7)+($D$7-2*F50*$A$7)^2)-$G$7)</f>
        <v>832.54512999999952</v>
      </c>
      <c r="G51" s="139">
        <f>IF('Working Volume Calculator'!$H$9="Square or Rectangular",(4*$A$7^2*G50^3)-(3*$A$7*($D$7+$E$7)*G50^2)+(3*$D$7*$E$7*G50)-(3*$G$7),((PI()*G50)/12)*($D$7^2+$D$7*($D$7-2*G50*$A$7)+($D$7-2*G50*$A$7)^2)-$G$7)</f>
        <v>838.19635199999971</v>
      </c>
      <c r="H51" s="139">
        <f>IF('Working Volume Calculator'!$H$9="Square or Rectangular",(4*$A$7^2*H50^3)-(3*$A$7*($D$7+$E$7)*H50^2)+(3*$D$7*$E$7*H50)-(3*$G$7),((PI()*H50)/12)*($D$7^2+$D$7*($D$7-2*H50*$A$7)+($D$7-2*H50*$A$7)^2)-$G$7)</f>
        <v>843.83593399999972</v>
      </c>
      <c r="I51" s="139">
        <f>IF('Working Volume Calculator'!$H$9="Square or Rectangular",(4*$A$7^2*I50^3)-(3*$A$7*($D$7+$E$7)*I50^2)+(3*$D$7*$E$7*I50)-(3*$G$7),((PI()*I50)/12)*($D$7^2+$D$7*($D$7-2*I50*$A$7)+($D$7-2*I50*$A$7)^2)-$G$7)</f>
        <v>849.46388799999932</v>
      </c>
      <c r="J51" s="139">
        <f>IF('Working Volume Calculator'!$H$9="Square or Rectangular",(4*$A$7^2*J50^3)-(3*$A$7*($D$7+$E$7)*J50^2)+(3*$D$7*$E$7*J50)-(3*$G$7),((PI()*J50)/12)*($D$7^2+$D$7*($D$7-2*J50*$A$7)+($D$7-2*J50*$A$7)^2)-$G$7)</f>
        <v>855.08022599999958</v>
      </c>
      <c r="K51" s="139">
        <f>IF('Working Volume Calculator'!$H$9="Square or Rectangular",(4*$A$7^2*K50^3)-(3*$A$7*($D$7+$E$7)*K50^2)+(3*$D$7*$E$7*K50)-(3*$G$7),((PI()*K50)/12)*($D$7^2+$D$7*($D$7-2*K50*$A$7)+($D$7-2*K50*$A$7)^2)-$G$7)</f>
        <v>860.68495999999936</v>
      </c>
      <c r="L51" s="139">
        <f>IF('Working Volume Calculator'!$H$9="Square or Rectangular",(4*$A$7^2*L50^3)-(3*$A$7*($D$7+$E$7)*L50^2)+(3*$D$7*$E$7*L50)-(3*$G$7),((PI()*L50)/12)*($D$7^2+$D$7*($D$7-2*L50*$A$7)+($D$7-2*L50*$A$7)^2)-$G$7)</f>
        <v>866.27810199999931</v>
      </c>
      <c r="M51" s="139">
        <f>IF('Working Volume Calculator'!$H$9="Square or Rectangular",(4*$A$7^2*M50^3)-(3*$A$7*($D$7+$E$7)*M50^2)+(3*$D$7*$E$7*M50)-(3*$G$7),((PI()*M50)/12)*($D$7^2+$D$7*($D$7-2*M50*$A$7)+($D$7-2*M50*$A$7)^2)-$G$7)</f>
        <v>871.85966399999938</v>
      </c>
      <c r="N51" s="139">
        <f>IF('Working Volume Calculator'!$H$9="Square or Rectangular",(4*$A$7^2*N50^3)-(3*$A$7*($D$7+$E$7)*N50^2)+(3*$D$7*$E$7*N50)-(3*$G$7),((PI()*N50)/12)*($D$7^2+$D$7*($D$7-2*N50*$A$7)+($D$7-2*N50*$A$7)^2)-$G$7)</f>
        <v>877.42965799999911</v>
      </c>
      <c r="O51" s="139">
        <f>IF('Working Volume Calculator'!$H$9="Square or Rectangular",(4*$A$7^2*O50^3)-(3*$A$7*($D$7+$E$7)*O50^2)+(3*$D$7*$E$7*O50)-(3*$G$7),((PI()*O50)/12)*($D$7^2+$D$7*($D$7-2*O50*$A$7)+($D$7-2*O50*$A$7)^2)-$G$7)</f>
        <v>882.98809599999936</v>
      </c>
      <c r="P51" s="139">
        <f>IF('Working Volume Calculator'!$H$9="Square or Rectangular",(4*$A$7^2*P50^3)-(3*$A$7*($D$7+$E$7)*P50^2)+(3*$D$7*$E$7*P50)-(3*$G$7),((PI()*P50)/12)*($D$7^2+$D$7*($D$7-2*P50*$A$7)+($D$7-2*P50*$A$7)^2)-$G$7)</f>
        <v>888.5349899999992</v>
      </c>
      <c r="Q51" s="139">
        <f>IF('Working Volume Calculator'!$H$9="Square or Rectangular",(4*$A$7^2*Q50^3)-(3*$A$7*($D$7+$E$7)*Q50^2)+(3*$D$7*$E$7*Q50)-(3*$G$7),((PI()*Q50)/12)*($D$7^2+$D$7*($D$7-2*Q50*$A$7)+($D$7-2*Q50*$A$7)^2)-$G$7)</f>
        <v>894.07035199999927</v>
      </c>
      <c r="R51" s="139">
        <f>IF('Working Volume Calculator'!$H$9="Square or Rectangular",(4*$A$7^2*R50^3)-(3*$A$7*($D$7+$E$7)*R50^2)+(3*$D$7*$E$7*R50)-(3*$G$7),((PI()*R50)/12)*($D$7^2+$D$7*($D$7-2*R50*$A$7)+($D$7-2*R50*$A$7)^2)-$G$7)</f>
        <v>899.59419399999933</v>
      </c>
      <c r="S51" s="139">
        <f>IF('Working Volume Calculator'!$H$9="Square or Rectangular",(4*$A$7^2*S50^3)-(3*$A$7*($D$7+$E$7)*S50^2)+(3*$D$7*$E$7*S50)-(3*$G$7),((PI()*S50)/12)*($D$7^2+$D$7*($D$7-2*S50*$A$7)+($D$7-2*S50*$A$7)^2)-$G$7)</f>
        <v>905.10652799999934</v>
      </c>
      <c r="T51" s="139">
        <f>IF('Working Volume Calculator'!$H$9="Square or Rectangular",(4*$A$7^2*T50^3)-(3*$A$7*($D$7+$E$7)*T50^2)+(3*$D$7*$E$7*T50)-(3*$G$7),((PI()*T50)/12)*($D$7^2+$D$7*($D$7-2*T50*$A$7)+($D$7-2*T50*$A$7)^2)-$G$7)</f>
        <v>910.60736599999927</v>
      </c>
      <c r="U51" s="139">
        <f>IF('Working Volume Calculator'!$H$9="Square or Rectangular",(4*$A$7^2*U50^3)-(3*$A$7*($D$7+$E$7)*U50^2)+(3*$D$7*$E$7*U50)-(3*$G$7),((PI()*U50)/12)*($D$7^2+$D$7*($D$7-2*U50*$A$7)+($D$7-2*U50*$A$7)^2)-$G$7)</f>
        <v>916.09671999999955</v>
      </c>
      <c r="V51" s="139">
        <f>IF('Working Volume Calculator'!$H$9="Square or Rectangular",(4*$A$7^2*V50^3)-(3*$A$7*($D$7+$E$7)*V50^2)+(3*$D$7*$E$7*V50)-(3*$G$7),((PI()*V50)/12)*($D$7^2+$D$7*($D$7-2*V50*$A$7)+($D$7-2*V50*$A$7)^2)-$G$7)</f>
        <v>921.57460199999923</v>
      </c>
      <c r="W51" s="139">
        <f>IF('Working Volume Calculator'!$H$9="Square or Rectangular",(4*$A$7^2*W50^3)-(3*$A$7*($D$7+$E$7)*W50^2)+(3*$D$7*$E$7*W50)-(3*$G$7),((PI()*W50)/12)*($D$7^2+$D$7*($D$7-2*W50*$A$7)+($D$7-2*W50*$A$7)^2)-$G$7)</f>
        <v>927.04102399999942</v>
      </c>
      <c r="X51" s="139">
        <f>IF('Working Volume Calculator'!$H$9="Square or Rectangular",(4*$A$7^2*X50^3)-(3*$A$7*($D$7+$E$7)*X50^2)+(3*$D$7*$E$7*X50)-(3*$G$7),((PI()*X50)/12)*($D$7^2+$D$7*($D$7-2*X50*$A$7)+($D$7-2*X50*$A$7)^2)-$G$7)</f>
        <v>932.49599799999942</v>
      </c>
      <c r="Y51" s="139">
        <f>IF('Working Volume Calculator'!$H$9="Square or Rectangular",(4*$A$7^2*Y50^3)-(3*$A$7*($D$7+$E$7)*Y50^2)+(3*$D$7*$E$7*Y50)-(3*$G$7),((PI()*Y50)/12)*($D$7^2+$D$7*($D$7-2*Y50*$A$7)+($D$7-2*Y50*$A$7)^2)-$G$7)</f>
        <v>937.93953599999941</v>
      </c>
      <c r="Z51" s="139">
        <f>IF('Working Volume Calculator'!$H$9="Square or Rectangular",(4*$A$7^2*Z50^3)-(3*$A$7*($D$7+$E$7)*Z50^2)+(3*$D$7*$E$7*Z50)-(3*$G$7),((PI()*Z50)/12)*($D$7^2+$D$7*($D$7-2*Z50*$A$7)+($D$7-2*Z50*$A$7)^2)-$G$7)</f>
        <v>943.37164999999936</v>
      </c>
      <c r="AA51" s="139">
        <f>IF('Working Volume Calculator'!$H$9="Square or Rectangular",(4*$A$7^2*AA50^3)-(3*$A$7*($D$7+$E$7)*AA50^2)+(3*$D$7*$E$7*AA50)-(3*$G$7),((PI()*AA50)/12)*($D$7^2+$D$7*($D$7-2*AA50*$A$7)+($D$7-2*AA50*$A$7)^2)-$G$7)</f>
        <v>948.79235199999925</v>
      </c>
      <c r="AB51" s="139">
        <f>IF('Working Volume Calculator'!$H$9="Square or Rectangular",(4*$A$7^2*AB50^3)-(3*$A$7*($D$7+$E$7)*AB50^2)+(3*$D$7*$E$7*AB50)-(3*$G$7),((PI()*AB50)/12)*($D$7^2+$D$7*($D$7-2*AB50*$A$7)+($D$7-2*AB50*$A$7)^2)-$G$7)</f>
        <v>954.20165399999951</v>
      </c>
      <c r="AC51" s="139">
        <f>IF('Working Volume Calculator'!$H$9="Square or Rectangular",(4*$A$7^2*AC50^3)-(3*$A$7*($D$7+$E$7)*AC50^2)+(3*$D$7*$E$7*AC50)-(3*$G$7),((PI()*AC50)/12)*($D$7^2+$D$7*($D$7-2*AC50*$A$7)+($D$7-2*AC50*$A$7)^2)-$G$7)</f>
        <v>959.59956799999918</v>
      </c>
      <c r="AD51" s="139">
        <f>IF('Working Volume Calculator'!$H$9="Square or Rectangular",(4*$A$7^2*AD50^3)-(3*$A$7*($D$7+$E$7)*AD50^2)+(3*$D$7*$E$7*AD50)-(3*$G$7),((PI()*AD50)/12)*($D$7^2+$D$7*($D$7-2*AD50*$A$7)+($D$7-2*AD50*$A$7)^2)-$G$7)</f>
        <v>964.98610599999938</v>
      </c>
      <c r="AE51" s="139">
        <f>IF('Working Volume Calculator'!$H$9="Square or Rectangular",(4*$A$7^2*AE50^3)-(3*$A$7*($D$7+$E$7)*AE50^2)+(3*$D$7*$E$7*AE50)-(3*$G$7),((PI()*AE50)/12)*($D$7^2+$D$7*($D$7-2*AE50*$A$7)+($D$7-2*AE50*$A$7)^2)-$G$7)</f>
        <v>970.36127999999917</v>
      </c>
      <c r="AF51" s="139">
        <f>IF('Working Volume Calculator'!$H$9="Square or Rectangular",(4*$A$7^2*AF50^3)-(3*$A$7*($D$7+$E$7)*AF50^2)+(3*$D$7*$E$7*AF50)-(3*$G$7),((PI()*AF50)/12)*($D$7^2+$D$7*($D$7-2*AF50*$A$7)+($D$7-2*AF50*$A$7)^2)-$G$7)</f>
        <v>975.72510199999942</v>
      </c>
      <c r="AG51" s="139">
        <f>IF('Working Volume Calculator'!$H$9="Square or Rectangular",(4*$A$7^2*AG50^3)-(3*$A$7*($D$7+$E$7)*AG50^2)+(3*$D$7*$E$7*AG50)-(3*$G$7),((PI()*AG50)/12)*($D$7^2+$D$7*($D$7-2*AG50*$A$7)+($D$7-2*AG50*$A$7)^2)-$G$7)</f>
        <v>981.07758399999921</v>
      </c>
      <c r="AH51" s="139">
        <f>IF('Working Volume Calculator'!$H$9="Square or Rectangular",(4*$A$7^2*AH50^3)-(3*$A$7*($D$7+$E$7)*AH50^2)+(3*$D$7*$E$7*AH50)-(3*$G$7),((PI()*AH50)/12)*($D$7^2+$D$7*($D$7-2*AH50*$A$7)+($D$7-2*AH50*$A$7)^2)-$G$7)</f>
        <v>986.41873799999939</v>
      </c>
      <c r="AI51" s="139">
        <f>IF('Working Volume Calculator'!$H$9="Square or Rectangular",(4*$A$7^2*AI50^3)-(3*$A$7*($D$7+$E$7)*AI50^2)+(3*$D$7*$E$7*AI50)-(3*$G$7),((PI()*AI50)/12)*($D$7^2+$D$7*($D$7-2*AI50*$A$7)+($D$7-2*AI50*$A$7)^2)-$G$7)</f>
        <v>991.74857599999928</v>
      </c>
      <c r="AJ51" s="139">
        <f>IF('Working Volume Calculator'!$H$9="Square or Rectangular",(4*$A$7^2*AJ50^3)-(3*$A$7*($D$7+$E$7)*AJ50^2)+(3*$D$7*$E$7*AJ50)-(3*$G$7),((PI()*AJ50)/12)*($D$7^2+$D$7*($D$7-2*AJ50*$A$7)+($D$7-2*AJ50*$A$7)^2)-$G$7)</f>
        <v>997.0671099999995</v>
      </c>
      <c r="AK51" s="139">
        <f>IF('Working Volume Calculator'!$H$9="Square or Rectangular",(4*$A$7^2*AK50^3)-(3*$A$7*($D$7+$E$7)*AK50^2)+(3*$D$7*$E$7*AK50)-(3*$G$7),((PI()*AK50)/12)*($D$7^2+$D$7*($D$7-2*AK50*$A$7)+($D$7-2*AK50*$A$7)^2)-$G$7)</f>
        <v>1002.3743519999994</v>
      </c>
      <c r="AL51" s="139">
        <f>IF('Working Volume Calculator'!$H$9="Square or Rectangular",(4*$A$7^2*AL50^3)-(3*$A$7*($D$7+$E$7)*AL50^2)+(3*$D$7*$E$7*AL50)-(3*$G$7),((PI()*AL50)/12)*($D$7^2+$D$7*($D$7-2*AL50*$A$7)+($D$7-2*AL50*$A$7)^2)-$G$7)</f>
        <v>1007.6703139999995</v>
      </c>
      <c r="AM51" s="139">
        <f>IF('Working Volume Calculator'!$H$9="Square or Rectangular",(4*$A$7^2*AM50^3)-(3*$A$7*($D$7+$E$7)*AM50^2)+(3*$D$7*$E$7*AM50)-(3*$G$7),((PI()*AM50)/12)*($D$7^2+$D$7*($D$7-2*AM50*$A$7)+($D$7-2*AM50*$A$7)^2)-$G$7)</f>
        <v>1012.9550079999995</v>
      </c>
      <c r="AN51" s="139">
        <f>IF('Working Volume Calculator'!$H$9="Square or Rectangular",(4*$A$7^2*AN50^3)-(3*$A$7*($D$7+$E$7)*AN50^2)+(3*$D$7*$E$7*AN50)-(3*$G$7),((PI()*AN50)/12)*($D$7^2+$D$7*($D$7-2*AN50*$A$7)+($D$7-2*AN50*$A$7)^2)-$G$7)</f>
        <v>1018.2284459999996</v>
      </c>
      <c r="AO51" s="139">
        <f>IF('Working Volume Calculator'!$H$9="Square or Rectangular",(4*$A$7^2*AO50^3)-(3*$A$7*($D$7+$E$7)*AO50^2)+(3*$D$7*$E$7*AO50)-(3*$G$7),((PI()*AO50)/12)*($D$7^2+$D$7*($D$7-2*AO50*$A$7)+($D$7-2*AO50*$A$7)^2)-$G$7)</f>
        <v>1023.4906399999995</v>
      </c>
      <c r="AP51" s="139">
        <f>IF('Working Volume Calculator'!$H$9="Square or Rectangular",(4*$A$7^2*AP50^3)-(3*$A$7*($D$7+$E$7)*AP50^2)+(3*$D$7*$E$7*AP50)-(3*$G$7),((PI()*AP50)/12)*($D$7^2+$D$7*($D$7-2*AP50*$A$7)+($D$7-2*AP50*$A$7)^2)-$G$7)</f>
        <v>1028.7416019999996</v>
      </c>
      <c r="AQ51" s="139">
        <f>IF('Working Volume Calculator'!$H$9="Square or Rectangular",(4*$A$7^2*AQ50^3)-(3*$A$7*($D$7+$E$7)*AQ50^2)+(3*$D$7*$E$7*AQ50)-(3*$G$7),((PI()*AQ50)/12)*($D$7^2+$D$7*($D$7-2*AQ50*$A$7)+($D$7-2*AQ50*$A$7)^2)-$G$7)</f>
        <v>1033.9813439999994</v>
      </c>
      <c r="AR51" s="139">
        <f>IF('Working Volume Calculator'!$H$9="Square or Rectangular",(4*$A$7^2*AR50^3)-(3*$A$7*($D$7+$E$7)*AR50^2)+(3*$D$7*$E$7*AR50)-(3*$G$7),((PI()*AR50)/12)*($D$7^2+$D$7*($D$7-2*AR50*$A$7)+($D$7-2*AR50*$A$7)^2)-$G$7)</f>
        <v>1039.2098779999997</v>
      </c>
      <c r="AS51" s="139">
        <f>IF('Working Volume Calculator'!$H$9="Square or Rectangular",(4*$A$7^2*AS50^3)-(3*$A$7*($D$7+$E$7)*AS50^2)+(3*$D$7*$E$7*AS50)-(3*$G$7),((PI()*AS50)/12)*($D$7^2+$D$7*($D$7-2*AS50*$A$7)+($D$7-2*AS50*$A$7)^2)-$G$7)</f>
        <v>1044.4272159999991</v>
      </c>
      <c r="AT51" s="139">
        <f>IF('Working Volume Calculator'!$H$9="Square or Rectangular",(4*$A$7^2*AT50^3)-(3*$A$7*($D$7+$E$7)*AT50^2)+(3*$D$7*$E$7*AT50)-(3*$G$7),((PI()*AT50)/12)*($D$7^2+$D$7*($D$7-2*AT50*$A$7)+($D$7-2*AT50*$A$7)^2)-$G$7)</f>
        <v>1049.6333699999996</v>
      </c>
      <c r="AU51" s="139">
        <f>IF('Working Volume Calculator'!$H$9="Square or Rectangular",(4*$A$7^2*AU50^3)-(3*$A$7*($D$7+$E$7)*AU50^2)+(3*$D$7*$E$7*AU50)-(3*$G$7),((PI()*AU50)/12)*($D$7^2+$D$7*($D$7-2*AU50*$A$7)+($D$7-2*AU50*$A$7)^2)-$G$7)</f>
        <v>1054.8283519999995</v>
      </c>
      <c r="AV51" s="139">
        <f>IF('Working Volume Calculator'!$H$9="Square or Rectangular",(4*$A$7^2*AV50^3)-(3*$A$7*($D$7+$E$7)*AV50^2)+(3*$D$7*$E$7*AV50)-(3*$G$7),((PI()*AV50)/12)*($D$7^2+$D$7*($D$7-2*AV50*$A$7)+($D$7-2*AV50*$A$7)^2)-$G$7)</f>
        <v>1060.0121739999995</v>
      </c>
      <c r="AW51" s="139">
        <f>IF('Working Volume Calculator'!$H$9="Square or Rectangular",(4*$A$7^2*AW50^3)-(3*$A$7*($D$7+$E$7)*AW50^2)+(3*$D$7*$E$7*AW50)-(3*$G$7),((PI()*AW50)/12)*($D$7^2+$D$7*($D$7-2*AW50*$A$7)+($D$7-2*AW50*$A$7)^2)-$G$7)</f>
        <v>1065.1848479999994</v>
      </c>
      <c r="AX51" s="139">
        <f>IF('Working Volume Calculator'!$H$9="Square or Rectangular",(4*$A$7^2*AX50^3)-(3*$A$7*($D$7+$E$7)*AX50^2)+(3*$D$7*$E$7*AX50)-(3*$G$7),((PI()*AX50)/12)*($D$7^2+$D$7*($D$7-2*AX50*$A$7)+($D$7-2*AX50*$A$7)^2)-$G$7)</f>
        <v>1070.3463859999997</v>
      </c>
      <c r="AY51" s="139">
        <f>IF('Working Volume Calculator'!$H$9="Square or Rectangular",(4*$A$7^2*AY50^3)-(3*$A$7*($D$7+$E$7)*AY50^2)+(3*$D$7*$E$7*AY50)-(3*$G$7),((PI()*AY50)/12)*($D$7^2+$D$7*($D$7-2*AY50*$A$7)+($D$7-2*AY50*$A$7)^2)-$G$7)</f>
        <v>1075.4967999999994</v>
      </c>
      <c r="AZ51" s="139">
        <f>IF('Working Volume Calculator'!$H$9="Square or Rectangular",(4*$A$7^2*AZ50^3)-(3*$A$7*($D$7+$E$7)*AZ50^2)+(3*$D$7*$E$7*AZ50)-(3*$G$7),((PI()*AZ50)/12)*($D$7^2+$D$7*($D$7-2*AZ50*$A$7)+($D$7-2*AZ50*$A$7)^2)-$G$7)</f>
        <v>1080.6361019999995</v>
      </c>
      <c r="BA51" s="139">
        <f>IF('Working Volume Calculator'!$H$9="Square or Rectangular",(4*$A$7^2*BA50^3)-(3*$A$7*($D$7+$E$7)*BA50^2)+(3*$D$7*$E$7*BA50)-(3*$G$7),((PI()*BA50)/12)*($D$7^2+$D$7*($D$7-2*BA50*$A$7)+($D$7-2*BA50*$A$7)^2)-$G$7)</f>
        <v>1085.7643039999994</v>
      </c>
      <c r="BB51" s="139">
        <f>IF('Working Volume Calculator'!$H$9="Square or Rectangular",(4*$A$7^2*BB50^3)-(3*$A$7*($D$7+$E$7)*BB50^2)+(3*$D$7*$E$7*BB50)-(3*$G$7),((PI()*BB50)/12)*($D$7^2+$D$7*($D$7-2*BB50*$A$7)+($D$7-2*BB50*$A$7)^2)-$G$7)</f>
        <v>1090.8814179999995</v>
      </c>
      <c r="BC51" s="139">
        <f>IF('Working Volume Calculator'!$H$9="Square or Rectangular",(4*$A$7^2*BC50^3)-(3*$A$7*($D$7+$E$7)*BC50^2)+(3*$D$7*$E$7*BC50)-(3*$G$7),((PI()*BC50)/12)*($D$7^2+$D$7*($D$7-2*BC50*$A$7)+($D$7-2*BC50*$A$7)^2)-$G$7)</f>
        <v>1095.9874559999998</v>
      </c>
      <c r="BD51" s="139">
        <f>IF('Working Volume Calculator'!$H$9="Square or Rectangular",(4*$A$7^2*BD50^3)-(3*$A$7*($D$7+$E$7)*BD50^2)+(3*$D$7*$E$7*BD50)-(3*$G$7),((PI()*BD50)/12)*($D$7^2+$D$7*($D$7-2*BD50*$A$7)+($D$7-2*BD50*$A$7)^2)-$G$7)</f>
        <v>1101.0824299999995</v>
      </c>
      <c r="BE51" s="139">
        <f>IF('Working Volume Calculator'!$H$9="Square or Rectangular",(4*$A$7^2*BE50^3)-(3*$A$7*($D$7+$E$7)*BE50^2)+(3*$D$7*$E$7*BE50)-(3*$G$7),((PI()*BE50)/12)*($D$7^2+$D$7*($D$7-2*BE50*$A$7)+($D$7-2*BE50*$A$7)^2)-$G$7)</f>
        <v>1106.1663519999997</v>
      </c>
      <c r="BF51" s="139">
        <f>IF('Working Volume Calculator'!$H$9="Square or Rectangular",(4*$A$7^2*BF50^3)-(3*$A$7*($D$7+$E$7)*BF50^2)+(3*$D$7*$E$7*BF50)-(3*$G$7),((PI()*BF50)/12)*($D$7^2+$D$7*($D$7-2*BF50*$A$7)+($D$7-2*BF50*$A$7)^2)-$G$7)</f>
        <v>1111.2392339999997</v>
      </c>
      <c r="BG51" s="139">
        <f>IF('Working Volume Calculator'!$H$9="Square or Rectangular",(4*$A$7^2*BG50^3)-(3*$A$7*($D$7+$E$7)*BG50^2)+(3*$D$7*$E$7*BG50)-(3*$G$7),((PI()*BG50)/12)*($D$7^2+$D$7*($D$7-2*BG50*$A$7)+($D$7-2*BG50*$A$7)^2)-$G$7)</f>
        <v>1116.3010879999997</v>
      </c>
      <c r="BH51" s="139">
        <f>IF('Working Volume Calculator'!$H$9="Square or Rectangular",(4*$A$7^2*BH50^3)-(3*$A$7*($D$7+$E$7)*BH50^2)+(3*$D$7*$E$7*BH50)-(3*$G$7),((PI()*BH50)/12)*($D$7^2+$D$7*($D$7-2*BH50*$A$7)+($D$7-2*BH50*$A$7)^2)-$G$7)</f>
        <v>1121.3519259999994</v>
      </c>
      <c r="BI51" s="139">
        <f>IF('Working Volume Calculator'!$H$9="Square or Rectangular",(4*$A$7^2*BI50^3)-(3*$A$7*($D$7+$E$7)*BI50^2)+(3*$D$7*$E$7*BI50)-(3*$G$7),((PI()*BI50)/12)*($D$7^2+$D$7*($D$7-2*BI50*$A$7)+($D$7-2*BI50*$A$7)^2)-$G$7)</f>
        <v>1126.3917599999995</v>
      </c>
      <c r="BJ51" s="139">
        <f>IF('Working Volume Calculator'!$H$9="Square or Rectangular",(4*$A$7^2*BJ50^3)-(3*$A$7*($D$7+$E$7)*BJ50^2)+(3*$D$7*$E$7*BJ50)-(3*$G$7),((PI()*BJ50)/12)*($D$7^2+$D$7*($D$7-2*BJ50*$A$7)+($D$7-2*BJ50*$A$7)^2)-$G$7)</f>
        <v>1131.4206019999992</v>
      </c>
      <c r="BK51" s="139">
        <f>IF('Working Volume Calculator'!$H$9="Square or Rectangular",(4*$A$7^2*BK50^3)-(3*$A$7*($D$7+$E$7)*BK50^2)+(3*$D$7*$E$7*BK50)-(3*$G$7),((PI()*BK50)/12)*($D$7^2+$D$7*($D$7-2*BK50*$A$7)+($D$7-2*BK50*$A$7)^2)-$G$7)</f>
        <v>1136.4384639999998</v>
      </c>
      <c r="BL51" s="139">
        <f>IF('Working Volume Calculator'!$H$9="Square or Rectangular",(4*$A$7^2*BL50^3)-(3*$A$7*($D$7+$E$7)*BL50^2)+(3*$D$7*$E$7*BL50)-(3*$G$7),((PI()*BL50)/12)*($D$7^2+$D$7*($D$7-2*BL50*$A$7)+($D$7-2*BL50*$A$7)^2)-$G$7)</f>
        <v>1141.4453579999995</v>
      </c>
      <c r="BM51" s="139">
        <f>IF('Working Volume Calculator'!$H$9="Square or Rectangular",(4*$A$7^2*BM50^3)-(3*$A$7*($D$7+$E$7)*BM50^2)+(3*$D$7*$E$7*BM50)-(3*$G$7),((PI()*BM50)/12)*($D$7^2+$D$7*($D$7-2*BM50*$A$7)+($D$7-2*BM50*$A$7)^2)-$G$7)</f>
        <v>1146.4412959999991</v>
      </c>
      <c r="BN51" s="139">
        <f>IF('Working Volume Calculator'!$H$9="Square or Rectangular",(4*$A$7^2*BN50^3)-(3*$A$7*($D$7+$E$7)*BN50^2)+(3*$D$7*$E$7*BN50)-(3*$G$7),((PI()*BN50)/12)*($D$7^2+$D$7*($D$7-2*BN50*$A$7)+($D$7-2*BN50*$A$7)^2)-$G$7)</f>
        <v>1151.4262899999994</v>
      </c>
      <c r="BO51" s="139">
        <f>IF('Working Volume Calculator'!$H$9="Square or Rectangular",(4*$A$7^2*BO50^3)-(3*$A$7*($D$7+$E$7)*BO50^2)+(3*$D$7*$E$7*BO50)-(3*$G$7),((PI()*BO50)/12)*($D$7^2+$D$7*($D$7-2*BO50*$A$7)+($D$7-2*BO50*$A$7)^2)-$G$7)</f>
        <v>1156.4003519999992</v>
      </c>
      <c r="BP51" s="139">
        <f>IF('Working Volume Calculator'!$H$9="Square or Rectangular",(4*$A$7^2*BP50^3)-(3*$A$7*($D$7+$E$7)*BP50^2)+(3*$D$7*$E$7*BP50)-(3*$G$7),((PI()*BP50)/12)*($D$7^2+$D$7*($D$7-2*BP50*$A$7)+($D$7-2*BP50*$A$7)^2)-$G$7)</f>
        <v>1161.3634939999993</v>
      </c>
      <c r="BQ51" s="139">
        <f>IF('Working Volume Calculator'!$H$9="Square or Rectangular",(4*$A$7^2*BQ50^3)-(3*$A$7*($D$7+$E$7)*BQ50^2)+(3*$D$7*$E$7*BQ50)-(3*$G$7),((PI()*BQ50)/12)*($D$7^2+$D$7*($D$7-2*BQ50*$A$7)+($D$7-2*BQ50*$A$7)^2)-$G$7)</f>
        <v>1166.3157279999996</v>
      </c>
      <c r="BR51" s="139">
        <f>IF('Working Volume Calculator'!$H$9="Square or Rectangular",(4*$A$7^2*BR50^3)-(3*$A$7*($D$7+$E$7)*BR50^2)+(3*$D$7*$E$7*BR50)-(3*$G$7),((PI()*BR50)/12)*($D$7^2+$D$7*($D$7-2*BR50*$A$7)+($D$7-2*BR50*$A$7)^2)-$G$7)</f>
        <v>1171.2570659999992</v>
      </c>
      <c r="BS51" s="139">
        <f>IF('Working Volume Calculator'!$H$9="Square or Rectangular",(4*$A$7^2*BS50^3)-(3*$A$7*($D$7+$E$7)*BS50^2)+(3*$D$7*$E$7*BS50)-(3*$G$7),((PI()*BS50)/12)*($D$7^2+$D$7*($D$7-2*BS50*$A$7)+($D$7-2*BS50*$A$7)^2)-$G$7)</f>
        <v>1176.1875199999995</v>
      </c>
      <c r="BT51" s="139">
        <f>IF('Working Volume Calculator'!$H$9="Square or Rectangular",(4*$A$7^2*BT50^3)-(3*$A$7*($D$7+$E$7)*BT50^2)+(3*$D$7*$E$7*BT50)-(3*$G$7),((PI()*BT50)/12)*($D$7^2+$D$7*($D$7-2*BT50*$A$7)+($D$7-2*BT50*$A$7)^2)-$G$7)</f>
        <v>1181.107101999999</v>
      </c>
      <c r="BU51" s="139">
        <f>IF('Working Volume Calculator'!$H$9="Square or Rectangular",(4*$A$7^2*BU50^3)-(3*$A$7*($D$7+$E$7)*BU50^2)+(3*$D$7*$E$7*BU50)-(3*$G$7),((PI()*BU50)/12)*($D$7^2+$D$7*($D$7-2*BU50*$A$7)+($D$7-2*BU50*$A$7)^2)-$G$7)</f>
        <v>1186.0158239999992</v>
      </c>
      <c r="BV51" s="139">
        <f>IF('Working Volume Calculator'!$H$9="Square or Rectangular",(4*$A$7^2*BV50^3)-(3*$A$7*($D$7+$E$7)*BV50^2)+(3*$D$7*$E$7*BV50)-(3*$G$7),((PI()*BV50)/12)*($D$7^2+$D$7*($D$7-2*BV50*$A$7)+($D$7-2*BV50*$A$7)^2)-$G$7)</f>
        <v>1190.9136979999994</v>
      </c>
      <c r="BW51" s="139">
        <f>IF('Working Volume Calculator'!$H$9="Square or Rectangular",(4*$A$7^2*BW50^3)-(3*$A$7*($D$7+$E$7)*BW50^2)+(3*$D$7*$E$7*BW50)-(3*$G$7),((PI()*BW50)/12)*($D$7^2+$D$7*($D$7-2*BW50*$A$7)+($D$7-2*BW50*$A$7)^2)-$G$7)</f>
        <v>1195.8007359999992</v>
      </c>
      <c r="BX51" s="139">
        <f>IF('Working Volume Calculator'!$H$9="Square or Rectangular",(4*$A$7^2*BX50^3)-(3*$A$7*($D$7+$E$7)*BX50^2)+(3*$D$7*$E$7*BX50)-(3*$G$7),((PI()*BX50)/12)*($D$7^2+$D$7*($D$7-2*BX50*$A$7)+($D$7-2*BX50*$A$7)^2)-$G$7)</f>
        <v>1200.6769499999991</v>
      </c>
      <c r="BY51" s="139">
        <f>IF('Working Volume Calculator'!$H$9="Square or Rectangular",(4*$A$7^2*BY50^3)-(3*$A$7*($D$7+$E$7)*BY50^2)+(3*$D$7*$E$7*BY50)-(3*$G$7),((PI()*BY50)/12)*($D$7^2+$D$7*($D$7-2*BY50*$A$7)+($D$7-2*BY50*$A$7)^2)-$G$7)</f>
        <v>1205.542351999999</v>
      </c>
      <c r="BZ51" s="139">
        <f>IF('Working Volume Calculator'!$H$9="Square or Rectangular",(4*$A$7^2*BZ50^3)-(3*$A$7*($D$7+$E$7)*BZ50^2)+(3*$D$7*$E$7*BZ50)-(3*$G$7),((PI()*BZ50)/12)*($D$7^2+$D$7*($D$7-2*BZ50*$A$7)+($D$7-2*BZ50*$A$7)^2)-$G$7)</f>
        <v>1210.3969539999994</v>
      </c>
      <c r="CA51" s="139">
        <f>IF('Working Volume Calculator'!$H$9="Square or Rectangular",(4*$A$7^2*CA50^3)-(3*$A$7*($D$7+$E$7)*CA50^2)+(3*$D$7*$E$7*CA50)-(3*$G$7),((PI()*CA50)/12)*($D$7^2+$D$7*($D$7-2*CA50*$A$7)+($D$7-2*CA50*$A$7)^2)-$G$7)</f>
        <v>1215.2407679999992</v>
      </c>
      <c r="CB51" s="139">
        <f>IF('Working Volume Calculator'!$H$9="Square or Rectangular",(4*$A$7^2*CB50^3)-(3*$A$7*($D$7+$E$7)*CB50^2)+(3*$D$7*$E$7*CB50)-(3*$G$7),((PI()*CB50)/12)*($D$7^2+$D$7*($D$7-2*CB50*$A$7)+($D$7-2*CB50*$A$7)^2)-$G$7)</f>
        <v>1220.0738059999994</v>
      </c>
      <c r="CC51" s="139">
        <f>IF('Working Volume Calculator'!$H$9="Square or Rectangular",(4*$A$7^2*CC50^3)-(3*$A$7*($D$7+$E$7)*CC50^2)+(3*$D$7*$E$7*CC50)-(3*$G$7),((PI()*CC50)/12)*($D$7^2+$D$7*($D$7-2*CC50*$A$7)+($D$7-2*CC50*$A$7)^2)-$G$7)</f>
        <v>1224.8960799999991</v>
      </c>
      <c r="CD51" s="139">
        <f>IF('Working Volume Calculator'!$H$9="Square or Rectangular",(4*$A$7^2*CD50^3)-(3*$A$7*($D$7+$E$7)*CD50^2)+(3*$D$7*$E$7*CD50)-(3*$G$7),((PI()*CD50)/12)*($D$7^2+$D$7*($D$7-2*CD50*$A$7)+($D$7-2*CD50*$A$7)^2)-$G$7)</f>
        <v>1229.7076019999995</v>
      </c>
      <c r="CE51" s="139">
        <f>IF('Working Volume Calculator'!$H$9="Square or Rectangular",(4*$A$7^2*CE50^3)-(3*$A$7*($D$7+$E$7)*CE50^2)+(3*$D$7*$E$7*CE50)-(3*$G$7),((PI()*CE50)/12)*($D$7^2+$D$7*($D$7-2*CE50*$A$7)+($D$7-2*CE50*$A$7)^2)-$G$7)</f>
        <v>1234.5083839999988</v>
      </c>
      <c r="CF51" s="139">
        <f>IF('Working Volume Calculator'!$H$9="Square or Rectangular",(4*$A$7^2*CF50^3)-(3*$A$7*($D$7+$E$7)*CF50^2)+(3*$D$7*$E$7*CF50)-(3*$G$7),((PI()*CF50)/12)*($D$7^2+$D$7*($D$7-2*CF50*$A$7)+($D$7-2*CF50*$A$7)^2)-$G$7)</f>
        <v>1239.2984379999994</v>
      </c>
      <c r="CG51" s="139">
        <f>IF('Working Volume Calculator'!$H$9="Square or Rectangular",(4*$A$7^2*CG50^3)-(3*$A$7*($D$7+$E$7)*CG50^2)+(3*$D$7*$E$7*CG50)-(3*$G$7),((PI()*CG50)/12)*($D$7^2+$D$7*($D$7-2*CG50*$A$7)+($D$7-2*CG50*$A$7)^2)-$G$7)</f>
        <v>1244.0777759999992</v>
      </c>
      <c r="CH51" s="139">
        <f>IF('Working Volume Calculator'!$H$9="Square or Rectangular",(4*$A$7^2*CH50^3)-(3*$A$7*($D$7+$E$7)*CH50^2)+(3*$D$7*$E$7*CH50)-(3*$G$7),((PI()*CH50)/12)*($D$7^2+$D$7*($D$7-2*CH50*$A$7)+($D$7-2*CH50*$A$7)^2)-$G$7)</f>
        <v>1248.8464099999992</v>
      </c>
      <c r="CI51" s="139">
        <f>IF('Working Volume Calculator'!$H$9="Square or Rectangular",(4*$A$7^2*CI50^3)-(3*$A$7*($D$7+$E$7)*CI50^2)+(3*$D$7*$E$7*CI50)-(3*$G$7),((PI()*CI50)/12)*($D$7^2+$D$7*($D$7-2*CI50*$A$7)+($D$7-2*CI50*$A$7)^2)-$G$7)</f>
        <v>1253.6043519999994</v>
      </c>
      <c r="CJ51" s="139">
        <f>IF('Working Volume Calculator'!$H$9="Square or Rectangular",(4*$A$7^2*CJ50^3)-(3*$A$7*($D$7+$E$7)*CJ50^2)+(3*$D$7*$E$7*CJ50)-(3*$G$7),((PI()*CJ50)/12)*($D$7^2+$D$7*($D$7-2*CJ50*$A$7)+($D$7-2*CJ50*$A$7)^2)-$G$7)</f>
        <v>1258.3516139999992</v>
      </c>
      <c r="CK51" s="139">
        <f>IF('Working Volume Calculator'!$H$9="Square or Rectangular",(4*$A$7^2*CK50^3)-(3*$A$7*($D$7+$E$7)*CK50^2)+(3*$D$7*$E$7*CK50)-(3*$G$7),((PI()*CK50)/12)*($D$7^2+$D$7*($D$7-2*CK50*$A$7)+($D$7-2*CK50*$A$7)^2)-$G$7)</f>
        <v>1263.0882080000088</v>
      </c>
      <c r="CL51" s="139">
        <f>IF('Working Volume Calculator'!$H$9="Square or Rectangular",(4*$A$7^2*CL50^3)-(3*$A$7*($D$7+$E$7)*CL50^2)+(3*$D$7*$E$7*CL50)-(3*$G$7),((PI()*CL50)/12)*($D$7^2+$D$7*($D$7-2*CL50*$A$7)+($D$7-2*CL50*$A$7)^2)-$G$7)</f>
        <v>1267.8141459999993</v>
      </c>
      <c r="CM51" s="139">
        <f>IF('Working Volume Calculator'!$H$9="Square or Rectangular",(4*$A$7^2*CM50^3)-(3*$A$7*($D$7+$E$7)*CM50^2)+(3*$D$7*$E$7*CM50)-(3*$G$7),((PI()*CM50)/12)*($D$7^2+$D$7*($D$7-2*CM50*$A$7)+($D$7-2*CM50*$A$7)^2)-$G$7)</f>
        <v>1272.5294400000089</v>
      </c>
      <c r="CN51" s="139">
        <f>IF('Working Volume Calculator'!$H$9="Square or Rectangular",(4*$A$7^2*CN50^3)-(3*$A$7*($D$7+$E$7)*CN50^2)+(3*$D$7*$E$7*CN50)-(3*$G$7),((PI()*CN50)/12)*($D$7^2+$D$7*($D$7-2*CN50*$A$7)+($D$7-2*CN50*$A$7)^2)-$G$7)</f>
        <v>1277.2341019999994</v>
      </c>
      <c r="CO51" s="139">
        <f>IF('Working Volume Calculator'!$H$9="Square or Rectangular",(4*$A$7^2*CO50^3)-(3*$A$7*($D$7+$E$7)*CO50^2)+(3*$D$7*$E$7*CO50)-(3*$G$7),((PI()*CO50)/12)*($D$7^2+$D$7*($D$7-2*CO50*$A$7)+($D$7-2*CO50*$A$7)^2)-$G$7)</f>
        <v>1281.9281440000086</v>
      </c>
      <c r="CP51" s="139">
        <f>IF('Working Volume Calculator'!$H$9="Square or Rectangular",(4*$A$7^2*CP50^3)-(3*$A$7*($D$7+$E$7)*CP50^2)+(3*$D$7*$E$7*CP50)-(3*$G$7),((PI()*CP50)/12)*($D$7^2+$D$7*($D$7-2*CP50*$A$7)+($D$7-2*CP50*$A$7)^2)-$G$7)</f>
        <v>1286.6115779999996</v>
      </c>
      <c r="CQ51" s="139">
        <f>IF('Working Volume Calculator'!$H$9="Square or Rectangular",(4*$A$7^2*CQ50^3)-(3*$A$7*($D$7+$E$7)*CQ50^2)+(3*$D$7*$E$7*CQ50)-(3*$G$7),((PI()*CQ50)/12)*($D$7^2+$D$7*($D$7-2*CQ50*$A$7)+($D$7-2*CQ50*$A$7)^2)-$G$7)</f>
        <v>1291.2844160000086</v>
      </c>
      <c r="CR51" s="139">
        <f>IF('Working Volume Calculator'!$H$9="Square or Rectangular",(4*$A$7^2*CR50^3)-(3*$A$7*($D$7+$E$7)*CR50^2)+(3*$D$7*$E$7*CR50)-(3*$G$7),((PI()*CR50)/12)*($D$7^2+$D$7*($D$7-2*CR50*$A$7)+($D$7-2*CR50*$A$7)^2)-$G$7)</f>
        <v>1295.9466699999994</v>
      </c>
      <c r="CS51" s="139">
        <f>IF('Working Volume Calculator'!$H$9="Square or Rectangular",(4*$A$7^2*CS50^3)-(3*$A$7*($D$7+$E$7)*CS50^2)+(3*$D$7*$E$7*CS50)-(3*$G$7),((PI()*CS50)/12)*($D$7^2+$D$7*($D$7-2*CS50*$A$7)+($D$7-2*CS50*$A$7)^2)-$G$7)</f>
        <v>1300.5983520000091</v>
      </c>
      <c r="CT51" s="139">
        <f>IF('Working Volume Calculator'!$H$9="Square or Rectangular",(4*$A$7^2*CT50^3)-(3*$A$7*($D$7+$E$7)*CT50^2)+(3*$D$7*$E$7*CT50)-(3*$G$7),((PI()*CT50)/12)*($D$7^2+$D$7*($D$7-2*CT50*$A$7)+($D$7-2*CT50*$A$7)^2)-$G$7)</f>
        <v>1305.2394740000091</v>
      </c>
      <c r="CU51" s="139">
        <f>IF('Working Volume Calculator'!$H$9="Square or Rectangular",(4*$A$7^2*CU50^3)-(3*$A$7*($D$7+$E$7)*CU50^2)+(3*$D$7*$E$7*CU50)-(3*$G$7),((PI()*CU50)/12)*($D$7^2+$D$7*($D$7-2*CU50*$A$7)+($D$7-2*CU50*$A$7)^2)-$G$7)</f>
        <v>1309.8700480000089</v>
      </c>
      <c r="CV51" s="139">
        <f>IF('Working Volume Calculator'!$H$9="Square or Rectangular",(4*$A$7^2*CV50^3)-(3*$A$7*($D$7+$E$7)*CV50^2)+(3*$D$7*$E$7*CV50)-(3*$G$7),((PI()*CV50)/12)*($D$7^2+$D$7*($D$7-2*CV50*$A$7)+($D$7-2*CV50*$A$7)^2)-$G$7)</f>
        <v>1314.4900860000084</v>
      </c>
      <c r="CW51" s="139">
        <f>IF('Working Volume Calculator'!$H$9="Square or Rectangular",(4*$A$7^2*CW50^3)-(3*$A$7*($D$7+$E$7)*CW50^2)+(3*$D$7*$E$7*CW50)-(3*$G$7),((PI()*CW50)/12)*($D$7^2+$D$7*($D$7-2*CW50*$A$7)+($D$7-2*CW50*$A$7)^2)-$G$7)</f>
        <v>1319.0996000000086</v>
      </c>
      <c r="CX51" s="139">
        <f>IF('Working Volume Calculator'!$H$9="Square or Rectangular",(4*$A$7^2*CX50^3)-(3*$A$7*($D$7+$E$7)*CX50^2)+(3*$D$7*$E$7*CX50)-(3*$G$7),((PI()*CX50)/12)*($D$7^2+$D$7*($D$7-2*CX50*$A$7)+($D$7-2*CX50*$A$7)^2)-$G$7)</f>
        <v>1323.6986020000086</v>
      </c>
      <c r="CY51" s="139">
        <f>IF('Working Volume Calculator'!$H$9="Square or Rectangular",(4*$A$7^2*CY50^3)-(3*$A$7*($D$7+$E$7)*CY50^2)+(3*$D$7*$E$7*CY50)-(3*$G$7),((PI()*CY50)/12)*($D$7^2+$D$7*($D$7-2*CY50*$A$7)+($D$7-2*CY50*$A$7)^2)-$G$7)</f>
        <v>1328.2871040000082</v>
      </c>
      <c r="CZ51" s="139">
        <f>IF('Working Volume Calculator'!$H$9="Square or Rectangular",(4*$A$7^2*CZ50^3)-(3*$A$7*($D$7+$E$7)*CZ50^2)+(3*$D$7*$E$7*CZ50)-(3*$G$7),((PI()*CZ50)/12)*($D$7^2+$D$7*($D$7-2*CZ50*$A$7)+($D$7-2*CZ50*$A$7)^2)-$G$7)</f>
        <v>1332.8651180000088</v>
      </c>
      <c r="DA51" s="139">
        <f>IF('Working Volume Calculator'!$H$9="Square or Rectangular",(4*$A$7^2*DA50^3)-(3*$A$7*($D$7+$E$7)*DA50^2)+(3*$D$7*$E$7*DA50)-(3*$G$7),((PI()*DA50)/12)*($D$7^2+$D$7*($D$7-2*DA50*$A$7)+($D$7-2*DA50*$A$7)^2)-$G$7)</f>
        <v>1337.4326560000081</v>
      </c>
      <c r="DB51" s="139">
        <f>IF('Working Volume Calculator'!$H$9="Square or Rectangular",(4*$A$7^2*DB50^3)-(3*$A$7*($D$7+$E$7)*DB50^2)+(3*$D$7*$E$7*DB50)-(3*$G$7),((PI()*DB50)/12)*($D$7^2+$D$7*($D$7-2*DB50*$A$7)+($D$7-2*DB50*$A$7)^2)-$G$7)</f>
        <v>1341.989730000008</v>
      </c>
      <c r="DC51" s="139">
        <f>IF('Working Volume Calculator'!$H$9="Square or Rectangular",(4*$A$7^2*DC50^3)-(3*$A$7*($D$7+$E$7)*DC50^2)+(3*$D$7*$E$7*DC50)-(3*$G$7),((PI()*DC50)/12)*($D$7^2+$D$7*($D$7-2*DC50*$A$7)+($D$7-2*DC50*$A$7)^2)-$G$7)</f>
        <v>1346.5363520000083</v>
      </c>
      <c r="DD51" s="139">
        <f>IF('Working Volume Calculator'!$H$9="Square or Rectangular",(4*$A$7^2*DD50^3)-(3*$A$7*($D$7+$E$7)*DD50^2)+(3*$D$7*$E$7*DD50)-(3*$G$7),((PI()*DD50)/12)*($D$7^2+$D$7*($D$7-2*DD50*$A$7)+($D$7-2*DD50*$A$7)^2)-$G$7)</f>
        <v>1351.0725340000081</v>
      </c>
      <c r="DE51" s="139">
        <f>IF('Working Volume Calculator'!$H$9="Square or Rectangular",(4*$A$7^2*DE50^3)-(3*$A$7*($D$7+$E$7)*DE50^2)+(3*$D$7*$E$7*DE50)-(3*$G$7),((PI()*DE50)/12)*($D$7^2+$D$7*($D$7-2*DE50*$A$7)+($D$7-2*DE50*$A$7)^2)-$G$7)</f>
        <v>1355.5982880000083</v>
      </c>
      <c r="DF51" s="139">
        <f>IF('Working Volume Calculator'!$H$9="Square or Rectangular",(4*$A$7^2*DF50^3)-(3*$A$7*($D$7+$E$7)*DF50^2)+(3*$D$7*$E$7*DF50)-(3*$G$7),((PI()*DF50)/12)*($D$7^2+$D$7*($D$7-2*DF50*$A$7)+($D$7-2*DF50*$A$7)^2)-$G$7)</f>
        <v>1360.113626000008</v>
      </c>
      <c r="DG51" s="139">
        <f>IF('Working Volume Calculator'!$H$9="Square or Rectangular",(4*$A$7^2*DG50^3)-(3*$A$7*($D$7+$E$7)*DG50^2)+(3*$D$7*$E$7*DG50)-(3*$G$7),((PI()*DG50)/12)*($D$7^2+$D$7*($D$7-2*DG50*$A$7)+($D$7-2*DG50*$A$7)^2)-$G$7)</f>
        <v>1364.6185600000081</v>
      </c>
      <c r="DH51" s="139">
        <f>IF('Working Volume Calculator'!$H$9="Square or Rectangular",(4*$A$7^2*DH50^3)-(3*$A$7*($D$7+$E$7)*DH50^2)+(3*$D$7*$E$7*DH50)-(3*$G$7),((PI()*DH50)/12)*($D$7^2+$D$7*($D$7-2*DH50*$A$7)+($D$7-2*DH50*$A$7)^2)-$G$7)</f>
        <v>1369.113102000008</v>
      </c>
      <c r="DI51" s="139">
        <f>IF('Working Volume Calculator'!$H$9="Square or Rectangular",(4*$A$7^2*DI50^3)-(3*$A$7*($D$7+$E$7)*DI50^2)+(3*$D$7*$E$7*DI50)-(3*$G$7),((PI()*DI50)/12)*($D$7^2+$D$7*($D$7-2*DI50*$A$7)+($D$7-2*DI50*$A$7)^2)-$G$7)</f>
        <v>1373.5972640000082</v>
      </c>
      <c r="DJ51" s="139">
        <f>IF('Working Volume Calculator'!$H$9="Square or Rectangular",(4*$A$7^2*DJ50^3)-(3*$A$7*($D$7+$E$7)*DJ50^2)+(3*$D$7*$E$7*DJ50)-(3*$G$7),((PI()*DJ50)/12)*($D$7^2+$D$7*($D$7-2*DJ50*$A$7)+($D$7-2*DJ50*$A$7)^2)-$G$7)</f>
        <v>1378.0710580000082</v>
      </c>
      <c r="DK51" s="139">
        <f>IF('Working Volume Calculator'!$H$9="Square or Rectangular",(4*$A$7^2*DK50^3)-(3*$A$7*($D$7+$E$7)*DK50^2)+(3*$D$7*$E$7*DK50)-(3*$G$7),((PI()*DK50)/12)*($D$7^2+$D$7*($D$7-2*DK50*$A$7)+($D$7-2*DK50*$A$7)^2)-$G$7)</f>
        <v>1382.5344960000084</v>
      </c>
      <c r="DL51" s="139">
        <f>IF('Working Volume Calculator'!$H$9="Square or Rectangular",(4*$A$7^2*DL50^3)-(3*$A$7*($D$7+$E$7)*DL50^2)+(3*$D$7*$E$7*DL50)-(3*$G$7),((PI()*DL50)/12)*($D$7^2+$D$7*($D$7-2*DL50*$A$7)+($D$7-2*DL50*$A$7)^2)-$G$7)</f>
        <v>1386.9875900000079</v>
      </c>
      <c r="DM51" s="139">
        <f>IF('Working Volume Calculator'!$H$9="Square or Rectangular",(4*$A$7^2*DM50^3)-(3*$A$7*($D$7+$E$7)*DM50^2)+(3*$D$7*$E$7*DM50)-(3*$G$7),((PI()*DM50)/12)*($D$7^2+$D$7*($D$7-2*DM50*$A$7)+($D$7-2*DM50*$A$7)^2)-$G$7)</f>
        <v>1391.430352000008</v>
      </c>
      <c r="DN51" s="139">
        <f>IF('Working Volume Calculator'!$H$9="Square or Rectangular",(4*$A$7^2*DN50^3)-(3*$A$7*($D$7+$E$7)*DN50^2)+(3*$D$7*$E$7*DN50)-(3*$G$7),((PI()*DN50)/12)*($D$7^2+$D$7*($D$7-2*DN50*$A$7)+($D$7-2*DN50*$A$7)^2)-$G$7)</f>
        <v>1395.8627940000079</v>
      </c>
      <c r="DO51" s="139">
        <f>IF('Working Volume Calculator'!$H$9="Square or Rectangular",(4*$A$7^2*DO50^3)-(3*$A$7*($D$7+$E$7)*DO50^2)+(3*$D$7*$E$7*DO50)-(3*$G$7),((PI()*DO50)/12)*($D$7^2+$D$7*($D$7-2*DO50*$A$7)+($D$7-2*DO50*$A$7)^2)-$G$7)</f>
        <v>1400.2849280000082</v>
      </c>
      <c r="DP51" s="139">
        <f>IF('Working Volume Calculator'!$H$9="Square or Rectangular",(4*$A$7^2*DP50^3)-(3*$A$7*($D$7+$E$7)*DP50^2)+(3*$D$7*$E$7*DP50)-(3*$G$7),((PI()*DP50)/12)*($D$7^2+$D$7*($D$7-2*DP50*$A$7)+($D$7-2*DP50*$A$7)^2)-$G$7)</f>
        <v>1404.6967660000082</v>
      </c>
      <c r="DQ51" s="139">
        <f>IF('Working Volume Calculator'!$H$9="Square or Rectangular",(4*$A$7^2*DQ50^3)-(3*$A$7*($D$7+$E$7)*DQ50^2)+(3*$D$7*$E$7*DQ50)-(3*$G$7),((PI()*DQ50)/12)*($D$7^2+$D$7*($D$7-2*DQ50*$A$7)+($D$7-2*DQ50*$A$7)^2)-$G$7)</f>
        <v>1409.0983200000082</v>
      </c>
      <c r="DR51" s="139">
        <f>IF('Working Volume Calculator'!$H$9="Square or Rectangular",(4*$A$7^2*DR50^3)-(3*$A$7*($D$7+$E$7)*DR50^2)+(3*$D$7*$E$7*DR50)-(3*$G$7),((PI()*DR50)/12)*($D$7^2+$D$7*($D$7-2*DR50*$A$7)+($D$7-2*DR50*$A$7)^2)-$G$7)</f>
        <v>1413.4896020000078</v>
      </c>
      <c r="DS51" s="139">
        <f>IF('Working Volume Calculator'!$H$9="Square or Rectangular",(4*$A$7^2*DS50^3)-(3*$A$7*($D$7+$E$7)*DS50^2)+(3*$D$7*$E$7*DS50)-(3*$G$7),((PI()*DS50)/12)*($D$7^2+$D$7*($D$7-2*DS50*$A$7)+($D$7-2*DS50*$A$7)^2)-$G$7)</f>
        <v>1417.8706240000083</v>
      </c>
      <c r="DT51" s="139">
        <f>IF('Working Volume Calculator'!$H$9="Square or Rectangular",(4*$A$7^2*DT50^3)-(3*$A$7*($D$7+$E$7)*DT50^2)+(3*$D$7*$E$7*DT50)-(3*$G$7),((PI()*DT50)/12)*($D$7^2+$D$7*($D$7-2*DT50*$A$7)+($D$7-2*DT50*$A$7)^2)-$G$7)</f>
        <v>1422.2413980000078</v>
      </c>
      <c r="DU51" s="139">
        <f>IF('Working Volume Calculator'!$H$9="Square or Rectangular",(4*$A$7^2*DU50^3)-(3*$A$7*($D$7+$E$7)*DU50^2)+(3*$D$7*$E$7*DU50)-(3*$G$7),((PI()*DU50)/12)*($D$7^2+$D$7*($D$7-2*DU50*$A$7)+($D$7-2*DU50*$A$7)^2)-$G$7)</f>
        <v>1426.6019360000082</v>
      </c>
      <c r="DV51" s="139">
        <f>IF('Working Volume Calculator'!$H$9="Square or Rectangular",(4*$A$7^2*DV50^3)-(3*$A$7*($D$7+$E$7)*DV50^2)+(3*$D$7*$E$7*DV50)-(3*$G$7),((PI()*DV50)/12)*($D$7^2+$D$7*($D$7-2*DV50*$A$7)+($D$7-2*DV50*$A$7)^2)-$G$7)</f>
        <v>1430.952250000008</v>
      </c>
      <c r="DW51" s="139">
        <f>IF('Working Volume Calculator'!$H$9="Square or Rectangular",(4*$A$7^2*DW50^3)-(3*$A$7*($D$7+$E$7)*DW50^2)+(3*$D$7*$E$7*DW50)-(3*$G$7),((PI()*DW50)/12)*($D$7^2+$D$7*($D$7-2*DW50*$A$7)+($D$7-2*DW50*$A$7)^2)-$G$7)</f>
        <v>1435.2923520000081</v>
      </c>
      <c r="DX51" s="139">
        <f>IF('Working Volume Calculator'!$H$9="Square or Rectangular",(4*$A$7^2*DX50^3)-(3*$A$7*($D$7+$E$7)*DX50^2)+(3*$D$7*$E$7*DX50)-(3*$G$7),((PI()*DX50)/12)*($D$7^2+$D$7*($D$7-2*DX50*$A$7)+($D$7-2*DX50*$A$7)^2)-$G$7)</f>
        <v>1439.6222540000081</v>
      </c>
      <c r="DY51" s="139">
        <f>IF('Working Volume Calculator'!$H$9="Square or Rectangular",(4*$A$7^2*DY50^3)-(3*$A$7*($D$7+$E$7)*DY50^2)+(3*$D$7*$E$7*DY50)-(3*$G$7),((PI()*DY50)/12)*($D$7^2+$D$7*($D$7-2*DY50*$A$7)+($D$7-2*DY50*$A$7)^2)-$G$7)</f>
        <v>1443.9419680000078</v>
      </c>
      <c r="DZ51" s="139">
        <f>IF('Working Volume Calculator'!$H$9="Square or Rectangular",(4*$A$7^2*DZ50^3)-(3*$A$7*($D$7+$E$7)*DZ50^2)+(3*$D$7*$E$7*DZ50)-(3*$G$7),((PI()*DZ50)/12)*($D$7^2+$D$7*($D$7-2*DZ50*$A$7)+($D$7-2*DZ50*$A$7)^2)-$G$7)</f>
        <v>1448.2515060000078</v>
      </c>
      <c r="EA51" s="139">
        <f>IF('Working Volume Calculator'!$H$9="Square or Rectangular",(4*$A$7^2*EA50^3)-(3*$A$7*($D$7+$E$7)*EA50^2)+(3*$D$7*$E$7*EA50)-(3*$G$7),((PI()*EA50)/12)*($D$7^2+$D$7*($D$7-2*EA50*$A$7)+($D$7-2*EA50*$A$7)^2)-$G$7)</f>
        <v>1452.550880000008</v>
      </c>
      <c r="EB51" s="139">
        <f>IF('Working Volume Calculator'!$H$9="Square or Rectangular",(4*$A$7^2*EB50^3)-(3*$A$7*($D$7+$E$7)*EB50^2)+(3*$D$7*$E$7*EB50)-(3*$G$7),((PI()*EB50)/12)*($D$7^2+$D$7*($D$7-2*EB50*$A$7)+($D$7-2*EB50*$A$7)^2)-$G$7)</f>
        <v>1456.8401020000078</v>
      </c>
      <c r="EC51" s="139">
        <f>IF('Working Volume Calculator'!$H$9="Square or Rectangular",(4*$A$7^2*EC50^3)-(3*$A$7*($D$7+$E$7)*EC50^2)+(3*$D$7*$E$7*EC50)-(3*$G$7),((PI()*EC50)/12)*($D$7^2+$D$7*($D$7-2*EC50*$A$7)+($D$7-2*EC50*$A$7)^2)-$G$7)</f>
        <v>1461.1191840000079</v>
      </c>
      <c r="ED51" s="139">
        <f>IF('Working Volume Calculator'!$H$9="Square or Rectangular",(4*$A$7^2*ED50^3)-(3*$A$7*($D$7+$E$7)*ED50^2)+(3*$D$7*$E$7*ED50)-(3*$G$7),((PI()*ED50)/12)*($D$7^2+$D$7*($D$7-2*ED50*$A$7)+($D$7-2*ED50*$A$7)^2)-$G$7)</f>
        <v>1465.3881380000075</v>
      </c>
      <c r="EE51" s="139">
        <f>IF('Working Volume Calculator'!$H$9="Square or Rectangular",(4*$A$7^2*EE50^3)-(3*$A$7*($D$7+$E$7)*EE50^2)+(3*$D$7*$E$7*EE50)-(3*$G$7),((PI()*EE50)/12)*($D$7^2+$D$7*($D$7-2*EE50*$A$7)+($D$7-2*EE50*$A$7)^2)-$G$7)</f>
        <v>1469.6469760000077</v>
      </c>
      <c r="EF51" s="139">
        <f>IF('Working Volume Calculator'!$H$9="Square or Rectangular",(4*$A$7^2*EF50^3)-(3*$A$7*($D$7+$E$7)*EF50^2)+(3*$D$7*$E$7*EF50)-(3*$G$7),((PI()*EF50)/12)*($D$7^2+$D$7*($D$7-2*EF50*$A$7)+($D$7-2*EF50*$A$7)^2)-$G$7)</f>
        <v>1473.895710000008</v>
      </c>
      <c r="EG51" s="139">
        <f>IF('Working Volume Calculator'!$H$9="Square or Rectangular",(4*$A$7^2*EG50^3)-(3*$A$7*($D$7+$E$7)*EG50^2)+(3*$D$7*$E$7*EG50)-(3*$G$7),((PI()*EG50)/12)*($D$7^2+$D$7*($D$7-2*EG50*$A$7)+($D$7-2*EG50*$A$7)^2)-$G$7)</f>
        <v>1478.1343520000078</v>
      </c>
      <c r="EH51" s="139">
        <f>IF('Working Volume Calculator'!$H$9="Square or Rectangular",(4*$A$7^2*EH50^3)-(3*$A$7*($D$7+$E$7)*EH50^2)+(3*$D$7*$E$7*EH50)-(3*$G$7),((PI()*EH50)/12)*($D$7^2+$D$7*($D$7-2*EH50*$A$7)+($D$7-2*EH50*$A$7)^2)-$G$7)</f>
        <v>1482.3629140000075</v>
      </c>
      <c r="EI51" s="139">
        <f>IF('Working Volume Calculator'!$H$9="Square or Rectangular",(4*$A$7^2*EI50^3)-(3*$A$7*($D$7+$E$7)*EI50^2)+(3*$D$7*$E$7*EI50)-(3*$G$7),((PI()*EI50)/12)*($D$7^2+$D$7*($D$7-2*EI50*$A$7)+($D$7-2*EI50*$A$7)^2)-$G$7)</f>
        <v>1486.5814080000077</v>
      </c>
      <c r="EJ51" s="139">
        <f>IF('Working Volume Calculator'!$H$9="Square or Rectangular",(4*$A$7^2*EJ50^3)-(3*$A$7*($D$7+$E$7)*EJ50^2)+(3*$D$7*$E$7*EJ50)-(3*$G$7),((PI()*EJ50)/12)*($D$7^2+$D$7*($D$7-2*EJ50*$A$7)+($D$7-2*EJ50*$A$7)^2)-$G$7)</f>
        <v>1490.7898460000079</v>
      </c>
      <c r="EK51" s="139">
        <f>IF('Working Volume Calculator'!$H$9="Square or Rectangular",(4*$A$7^2*EK50^3)-(3*$A$7*($D$7+$E$7)*EK50^2)+(3*$D$7*$E$7*EK50)-(3*$G$7),((PI()*EK50)/12)*($D$7^2+$D$7*($D$7-2*EK50*$A$7)+($D$7-2*EK50*$A$7)^2)-$G$7)</f>
        <v>1494.9882400000079</v>
      </c>
      <c r="EL51" s="139">
        <f>IF('Working Volume Calculator'!$H$9="Square or Rectangular",(4*$A$7^2*EL50^3)-(3*$A$7*($D$7+$E$7)*EL50^2)+(3*$D$7*$E$7*EL50)-(3*$G$7),((PI()*EL50)/12)*($D$7^2+$D$7*($D$7-2*EL50*$A$7)+($D$7-2*EL50*$A$7)^2)-$G$7)</f>
        <v>1499.1766020000077</v>
      </c>
      <c r="EM51" s="139">
        <f>IF('Working Volume Calculator'!$H$9="Square or Rectangular",(4*$A$7^2*EM50^3)-(3*$A$7*($D$7+$E$7)*EM50^2)+(3*$D$7*$E$7*EM50)-(3*$G$7),((PI()*EM50)/12)*($D$7^2+$D$7*($D$7-2*EM50*$A$7)+($D$7-2*EM50*$A$7)^2)-$G$7)</f>
        <v>1503.3549440000074</v>
      </c>
      <c r="EN51" s="139">
        <f>IF('Working Volume Calculator'!$H$9="Square or Rectangular",(4*$A$7^2*EN50^3)-(3*$A$7*($D$7+$E$7)*EN50^2)+(3*$D$7*$E$7*EN50)-(3*$G$7),((PI()*EN50)/12)*($D$7^2+$D$7*($D$7-2*EN50*$A$7)+($D$7-2*EN50*$A$7)^2)-$G$7)</f>
        <v>1507.5232780000078</v>
      </c>
      <c r="EO51" s="139">
        <f>IF('Working Volume Calculator'!$H$9="Square or Rectangular",(4*$A$7^2*EO50^3)-(3*$A$7*($D$7+$E$7)*EO50^2)+(3*$D$7*$E$7*EO50)-(3*$G$7),((PI()*EO50)/12)*($D$7^2+$D$7*($D$7-2*EO50*$A$7)+($D$7-2*EO50*$A$7)^2)-$G$7)</f>
        <v>1511.6816160000076</v>
      </c>
      <c r="EP51" s="139">
        <f>IF('Working Volume Calculator'!$H$9="Square or Rectangular",(4*$A$7^2*EP50^3)-(3*$A$7*($D$7+$E$7)*EP50^2)+(3*$D$7*$E$7*EP50)-(3*$G$7),((PI()*EP50)/12)*($D$7^2+$D$7*($D$7-2*EP50*$A$7)+($D$7-2*EP50*$A$7)^2)-$G$7)</f>
        <v>1515.829970000008</v>
      </c>
      <c r="EQ51" s="139">
        <f>IF('Working Volume Calculator'!$H$9="Square or Rectangular",(4*$A$7^2*EQ50^3)-(3*$A$7*($D$7+$E$7)*EQ50^2)+(3*$D$7*$E$7*EQ50)-(3*$G$7),((PI()*EQ50)/12)*($D$7^2+$D$7*($D$7-2*EQ50*$A$7)+($D$7-2*EQ50*$A$7)^2)-$G$7)</f>
        <v>1519.9683520000076</v>
      </c>
      <c r="ER51" s="139">
        <f>IF('Working Volume Calculator'!$H$9="Square or Rectangular",(4*$A$7^2*ER50^3)-(3*$A$7*($D$7+$E$7)*ER50^2)+(3*$D$7*$E$7*ER50)-(3*$G$7),((PI()*ER50)/12)*($D$7^2+$D$7*($D$7-2*ER50*$A$7)+($D$7-2*ER50*$A$7)^2)-$G$7)</f>
        <v>1524.0967740000078</v>
      </c>
      <c r="ES51" s="139">
        <f>IF('Working Volume Calculator'!$H$9="Square or Rectangular",(4*$A$7^2*ES50^3)-(3*$A$7*($D$7+$E$7)*ES50^2)+(3*$D$7*$E$7*ES50)-(3*$G$7),((PI()*ES50)/12)*($D$7^2+$D$7*($D$7-2*ES50*$A$7)+($D$7-2*ES50*$A$7)^2)-$G$7)</f>
        <v>1528.2152480000077</v>
      </c>
      <c r="ET51" s="139">
        <f>IF('Working Volume Calculator'!$H$9="Square or Rectangular",(4*$A$7^2*ET50^3)-(3*$A$7*($D$7+$E$7)*ET50^2)+(3*$D$7*$E$7*ET50)-(3*$G$7),((PI()*ET50)/12)*($D$7^2+$D$7*($D$7-2*ET50*$A$7)+($D$7-2*ET50*$A$7)^2)-$G$7)</f>
        <v>1532.3237860000077</v>
      </c>
      <c r="EU51" s="139">
        <f>IF('Working Volume Calculator'!$H$9="Square or Rectangular",(4*$A$7^2*EU50^3)-(3*$A$7*($D$7+$E$7)*EU50^2)+(3*$D$7*$E$7*EU50)-(3*$G$7),((PI()*EU50)/12)*($D$7^2+$D$7*($D$7-2*EU50*$A$7)+($D$7-2*EU50*$A$7)^2)-$G$7)</f>
        <v>1536.4224000000077</v>
      </c>
      <c r="EV51" s="139">
        <f>IF('Working Volume Calculator'!$H$9="Square or Rectangular",(4*$A$7^2*EV50^3)-(3*$A$7*($D$7+$E$7)*EV50^2)+(3*$D$7*$E$7*EV50)-(3*$G$7),((PI()*EV50)/12)*($D$7^2+$D$7*($D$7-2*EV50*$A$7)+($D$7-2*EV50*$A$7)^2)-$G$7)</f>
        <v>1540.5111020000077</v>
      </c>
      <c r="EW51" s="139">
        <f>IF('Working Volume Calculator'!$H$9="Square or Rectangular",(4*$A$7^2*EW50^3)-(3*$A$7*($D$7+$E$7)*EW50^2)+(3*$D$7*$E$7*EW50)-(3*$G$7),((PI()*EW50)/12)*($D$7^2+$D$7*($D$7-2*EW50*$A$7)+($D$7-2*EW50*$A$7)^2)-$G$7)</f>
        <v>1544.5899040000077</v>
      </c>
      <c r="EX51" s="139">
        <f>IF('Working Volume Calculator'!$H$9="Square or Rectangular",(4*$A$7^2*EX50^3)-(3*$A$7*($D$7+$E$7)*EX50^2)+(3*$D$7*$E$7*EX50)-(3*$G$7),((PI()*EX50)/12)*($D$7^2+$D$7*($D$7-2*EX50*$A$7)+($D$7-2*EX50*$A$7)^2)-$G$7)</f>
        <v>1548.6588180000076</v>
      </c>
      <c r="EY51" s="139">
        <f>IF('Working Volume Calculator'!$H$9="Square or Rectangular",(4*$A$7^2*EY50^3)-(3*$A$7*($D$7+$E$7)*EY50^2)+(3*$D$7*$E$7*EY50)-(3*$G$7),((PI()*EY50)/12)*($D$7^2+$D$7*($D$7-2*EY50*$A$7)+($D$7-2*EY50*$A$7)^2)-$G$7)</f>
        <v>1552.7178560000075</v>
      </c>
      <c r="EZ51" s="139">
        <f>IF('Working Volume Calculator'!$H$9="Square or Rectangular",(4*$A$7^2*EZ50^3)-(3*$A$7*($D$7+$E$7)*EZ50^2)+(3*$D$7*$E$7*EZ50)-(3*$G$7),((PI()*EZ50)/12)*($D$7^2+$D$7*($D$7-2*EZ50*$A$7)+($D$7-2*EZ50*$A$7)^2)-$G$7)</f>
        <v>1556.7670300000073</v>
      </c>
      <c r="FA51" s="139">
        <f>IF('Working Volume Calculator'!$H$9="Square or Rectangular",(4*$A$7^2*FA50^3)-(3*$A$7*($D$7+$E$7)*FA50^2)+(3*$D$7*$E$7*FA50)-(3*$G$7),((PI()*FA50)/12)*($D$7^2+$D$7*($D$7-2*FA50*$A$7)+($D$7-2*FA50*$A$7)^2)-$G$7)</f>
        <v>1560.8063520000078</v>
      </c>
      <c r="FB51" s="139">
        <f>IF('Working Volume Calculator'!$H$9="Square or Rectangular",(4*$A$7^2*FB50^3)-(3*$A$7*($D$7+$E$7)*FB50^2)+(3*$D$7*$E$7*FB50)-(3*$G$7),((PI()*FB50)/12)*($D$7^2+$D$7*($D$7-2*FB50*$A$7)+($D$7-2*FB50*$A$7)^2)-$G$7)</f>
        <v>1564.8358340000077</v>
      </c>
      <c r="FC51" s="139">
        <f>IF('Working Volume Calculator'!$H$9="Square or Rectangular",(4*$A$7^2*FC50^3)-(3*$A$7*($D$7+$E$7)*FC50^2)+(3*$D$7*$E$7*FC50)-(3*$G$7),((PI()*FC50)/12)*($D$7^2+$D$7*($D$7-2*FC50*$A$7)+($D$7-2*FC50*$A$7)^2)-$G$7)</f>
        <v>1568.8554880000074</v>
      </c>
      <c r="FD51" s="139">
        <f>IF('Working Volume Calculator'!$H$9="Square or Rectangular",(4*$A$7^2*FD50^3)-(3*$A$7*($D$7+$E$7)*FD50^2)+(3*$D$7*$E$7*FD50)-(3*$G$7),((PI()*FD50)/12)*($D$7^2+$D$7*($D$7-2*FD50*$A$7)+($D$7-2*FD50*$A$7)^2)-$G$7)</f>
        <v>1572.8653260000074</v>
      </c>
      <c r="FE51" s="139">
        <f>IF('Working Volume Calculator'!$H$9="Square or Rectangular",(4*$A$7^2*FE50^3)-(3*$A$7*($D$7+$E$7)*FE50^2)+(3*$D$7*$E$7*FE50)-(3*$G$7),((PI()*FE50)/12)*($D$7^2+$D$7*($D$7-2*FE50*$A$7)+($D$7-2*FE50*$A$7)^2)-$G$7)</f>
        <v>1576.8653600000071</v>
      </c>
      <c r="FF51" s="139">
        <f>IF('Working Volume Calculator'!$H$9="Square or Rectangular",(4*$A$7^2*FF50^3)-(3*$A$7*($D$7+$E$7)*FF50^2)+(3*$D$7*$E$7*FF50)-(3*$G$7),((PI()*FF50)/12)*($D$7^2+$D$7*($D$7-2*FF50*$A$7)+($D$7-2*FF50*$A$7)^2)-$G$7)</f>
        <v>1580.8556020000069</v>
      </c>
      <c r="FG51" s="139">
        <f>IF('Working Volume Calculator'!$H$9="Square or Rectangular",(4*$A$7^2*FG50^3)-(3*$A$7*($D$7+$E$7)*FG50^2)+(3*$D$7*$E$7*FG50)-(3*$G$7),((PI()*FG50)/12)*($D$7^2+$D$7*($D$7-2*FG50*$A$7)+($D$7-2*FG50*$A$7)^2)-$G$7)</f>
        <v>1584.8360640000074</v>
      </c>
      <c r="FH51" s="139">
        <f>IF('Working Volume Calculator'!$H$9="Square or Rectangular",(4*$A$7^2*FH50^3)-(3*$A$7*($D$7+$E$7)*FH50^2)+(3*$D$7*$E$7*FH50)-(3*$G$7),((PI()*FH50)/12)*($D$7^2+$D$7*($D$7-2*FH50*$A$7)+($D$7-2*FH50*$A$7)^2)-$G$7)</f>
        <v>1588.806758000007</v>
      </c>
      <c r="FI51" s="139">
        <f>IF('Working Volume Calculator'!$H$9="Square or Rectangular",(4*$A$7^2*FI50^3)-(3*$A$7*($D$7+$E$7)*FI50^2)+(3*$D$7*$E$7*FI50)-(3*$G$7),((PI()*FI50)/12)*($D$7^2+$D$7*($D$7-2*FI50*$A$7)+($D$7-2*FI50*$A$7)^2)-$G$7)</f>
        <v>1592.7676960000072</v>
      </c>
      <c r="FJ51" s="139">
        <f>IF('Working Volume Calculator'!$H$9="Square or Rectangular",(4*$A$7^2*FJ50^3)-(3*$A$7*($D$7+$E$7)*FJ50^2)+(3*$D$7*$E$7*FJ50)-(3*$G$7),((PI()*FJ50)/12)*($D$7^2+$D$7*($D$7-2*FJ50*$A$7)+($D$7-2*FJ50*$A$7)^2)-$G$7)</f>
        <v>1596.7188900000074</v>
      </c>
      <c r="FK51" s="139">
        <f>IF('Working Volume Calculator'!$H$9="Square or Rectangular",(4*$A$7^2*FK50^3)-(3*$A$7*($D$7+$E$7)*FK50^2)+(3*$D$7*$E$7*FK50)-(3*$G$7),((PI()*FK50)/12)*($D$7^2+$D$7*($D$7-2*FK50*$A$7)+($D$7-2*FK50*$A$7)^2)-$G$7)</f>
        <v>1600.6603520000067</v>
      </c>
      <c r="FL51" s="139">
        <f>IF('Working Volume Calculator'!$H$9="Square or Rectangular",(4*$A$7^2*FL50^3)-(3*$A$7*($D$7+$E$7)*FL50^2)+(3*$D$7*$E$7*FL50)-(3*$G$7),((PI()*FL50)/12)*($D$7^2+$D$7*($D$7-2*FL50*$A$7)+($D$7-2*FL50*$A$7)^2)-$G$7)</f>
        <v>1604.5920940000069</v>
      </c>
      <c r="FM51" s="139">
        <f>IF('Working Volume Calculator'!$H$9="Square or Rectangular",(4*$A$7^2*FM50^3)-(3*$A$7*($D$7+$E$7)*FM50^2)+(3*$D$7*$E$7*FM50)-(3*$G$7),((PI()*FM50)/12)*($D$7^2+$D$7*($D$7-2*FM50*$A$7)+($D$7-2*FM50*$A$7)^2)-$G$7)</f>
        <v>1608.5141280000071</v>
      </c>
      <c r="FN51" s="139">
        <f>IF('Working Volume Calculator'!$H$9="Square or Rectangular",(4*$A$7^2*FN50^3)-(3*$A$7*($D$7+$E$7)*FN50^2)+(3*$D$7*$E$7*FN50)-(3*$G$7),((PI()*FN50)/12)*($D$7^2+$D$7*($D$7-2*FN50*$A$7)+($D$7-2*FN50*$A$7)^2)-$G$7)</f>
        <v>1612.4264660000067</v>
      </c>
      <c r="FO51" s="139">
        <f>IF('Working Volume Calculator'!$H$9="Square or Rectangular",(4*$A$7^2*FO50^3)-(3*$A$7*($D$7+$E$7)*FO50^2)+(3*$D$7*$E$7*FO50)-(3*$G$7),((PI()*FO50)/12)*($D$7^2+$D$7*($D$7-2*FO50*$A$7)+($D$7-2*FO50*$A$7)^2)-$G$7)</f>
        <v>1616.3291200000067</v>
      </c>
      <c r="FP51" s="139">
        <f>IF('Working Volume Calculator'!$H$9="Square or Rectangular",(4*$A$7^2*FP50^3)-(3*$A$7*($D$7+$E$7)*FP50^2)+(3*$D$7*$E$7*FP50)-(3*$G$7),((PI()*FP50)/12)*($D$7^2+$D$7*($D$7-2*FP50*$A$7)+($D$7-2*FP50*$A$7)^2)-$G$7)</f>
        <v>1620.222102000007</v>
      </c>
      <c r="FQ51" s="139">
        <f>IF('Working Volume Calculator'!$H$9="Square or Rectangular",(4*$A$7^2*FQ50^3)-(3*$A$7*($D$7+$E$7)*FQ50^2)+(3*$D$7*$E$7*FQ50)-(3*$G$7),((PI()*FQ50)/12)*($D$7^2+$D$7*($D$7-2*FQ50*$A$7)+($D$7-2*FQ50*$A$7)^2)-$G$7)</f>
        <v>1624.1054240000071</v>
      </c>
      <c r="FR51" s="139">
        <f>IF('Working Volume Calculator'!$H$9="Square or Rectangular",(4*$A$7^2*FR50^3)-(3*$A$7*($D$7+$E$7)*FR50^2)+(3*$D$7*$E$7*FR50)-(3*$G$7),((PI()*FR50)/12)*($D$7^2+$D$7*($D$7-2*FR50*$A$7)+($D$7-2*FR50*$A$7)^2)-$G$7)</f>
        <v>1627.9790980000071</v>
      </c>
      <c r="FS51" s="139">
        <f>IF('Working Volume Calculator'!$H$9="Square or Rectangular",(4*$A$7^2*FS50^3)-(3*$A$7*($D$7+$E$7)*FS50^2)+(3*$D$7*$E$7*FS50)-(3*$G$7),((PI()*FS50)/12)*($D$7^2+$D$7*($D$7-2*FS50*$A$7)+($D$7-2*FS50*$A$7)^2)-$G$7)</f>
        <v>1631.8431360000068</v>
      </c>
      <c r="FT51" s="139">
        <f>IF('Working Volume Calculator'!$H$9="Square or Rectangular",(4*$A$7^2*FT50^3)-(3*$A$7*($D$7+$E$7)*FT50^2)+(3*$D$7*$E$7*FT50)-(3*$G$7),((PI()*FT50)/12)*($D$7^2+$D$7*($D$7-2*FT50*$A$7)+($D$7-2*FT50*$A$7)^2)-$G$7)</f>
        <v>1635.6975500000071</v>
      </c>
      <c r="FU51" s="139">
        <f>IF('Working Volume Calculator'!$H$9="Square or Rectangular",(4*$A$7^2*FU50^3)-(3*$A$7*($D$7+$E$7)*FU50^2)+(3*$D$7*$E$7*FU50)-(3*$G$7),((PI()*FU50)/12)*($D$7^2+$D$7*($D$7-2*FU50*$A$7)+($D$7-2*FU50*$A$7)^2)-$G$7)</f>
        <v>1639.5423520000068</v>
      </c>
      <c r="FV51" s="139">
        <f>IF('Working Volume Calculator'!$H$9="Square or Rectangular",(4*$A$7^2*FV50^3)-(3*$A$7*($D$7+$E$7)*FV50^2)+(3*$D$7*$E$7*FV50)-(3*$G$7),((PI()*FV50)/12)*($D$7^2+$D$7*($D$7-2*FV50*$A$7)+($D$7-2*FV50*$A$7)^2)-$G$7)</f>
        <v>1643.377554000007</v>
      </c>
      <c r="FW51" s="139">
        <f>IF('Working Volume Calculator'!$H$9="Square or Rectangular",(4*$A$7^2*FW50^3)-(3*$A$7*($D$7+$E$7)*FW50^2)+(3*$D$7*$E$7*FW50)-(3*$G$7),((PI()*FW50)/12)*($D$7^2+$D$7*($D$7-2*FW50*$A$7)+($D$7-2*FW50*$A$7)^2)-$G$7)</f>
        <v>1647.2031680000064</v>
      </c>
      <c r="FX51" s="139">
        <f>IF('Working Volume Calculator'!$H$9="Square or Rectangular",(4*$A$7^2*FX50^3)-(3*$A$7*($D$7+$E$7)*FX50^2)+(3*$D$7*$E$7*FX50)-(3*$G$7),((PI()*FX50)/12)*($D$7^2+$D$7*($D$7-2*FX50*$A$7)+($D$7-2*FX50*$A$7)^2)-$G$7)</f>
        <v>1651.0192060000068</v>
      </c>
      <c r="FY51" s="139">
        <f>IF('Working Volume Calculator'!$H$9="Square or Rectangular",(4*$A$7^2*FY50^3)-(3*$A$7*($D$7+$E$7)*FY50^2)+(3*$D$7*$E$7*FY50)-(3*$G$7),((PI()*FY50)/12)*($D$7^2+$D$7*($D$7-2*FY50*$A$7)+($D$7-2*FY50*$A$7)^2)-$G$7)</f>
        <v>1654.8256800000072</v>
      </c>
      <c r="FZ51" s="139">
        <f>IF('Working Volume Calculator'!$H$9="Square or Rectangular",(4*$A$7^2*FZ50^3)-(3*$A$7*($D$7+$E$7)*FZ50^2)+(3*$D$7*$E$7*FZ50)-(3*$G$7),((PI()*FZ50)/12)*($D$7^2+$D$7*($D$7-2*FZ50*$A$7)+($D$7-2*FZ50*$A$7)^2)-$G$7)</f>
        <v>1658.6226020000067</v>
      </c>
      <c r="GA51" s="139">
        <f>IF('Working Volume Calculator'!$H$9="Square or Rectangular",(4*$A$7^2*GA50^3)-(3*$A$7*($D$7+$E$7)*GA50^2)+(3*$D$7*$E$7*GA50)-(3*$G$7),((PI()*GA50)/12)*($D$7^2+$D$7*($D$7-2*GA50*$A$7)+($D$7-2*GA50*$A$7)^2)-$G$7)</f>
        <v>1662.4099840000067</v>
      </c>
      <c r="GB51" s="139">
        <f>IF('Working Volume Calculator'!$H$9="Square or Rectangular",(4*$A$7^2*GB50^3)-(3*$A$7*($D$7+$E$7)*GB50^2)+(3*$D$7*$E$7*GB50)-(3*$G$7),((PI()*GB50)/12)*($D$7^2+$D$7*($D$7-2*GB50*$A$7)+($D$7-2*GB50*$A$7)^2)-$G$7)</f>
        <v>1666.1878380000066</v>
      </c>
      <c r="GC51" s="139">
        <f>IF('Working Volume Calculator'!$H$9="Square or Rectangular",(4*$A$7^2*GC50^3)-(3*$A$7*($D$7+$E$7)*GC50^2)+(3*$D$7*$E$7*GC50)-(3*$G$7),((PI()*GC50)/12)*($D$7^2+$D$7*($D$7-2*GC50*$A$7)+($D$7-2*GC50*$A$7)^2)-$G$7)</f>
        <v>1669.956176000007</v>
      </c>
      <c r="GD51" s="139">
        <f>IF('Working Volume Calculator'!$H$9="Square or Rectangular",(4*$A$7^2*GD50^3)-(3*$A$7*($D$7+$E$7)*GD50^2)+(3*$D$7*$E$7*GD50)-(3*$G$7),((PI()*GD50)/12)*($D$7^2+$D$7*($D$7-2*GD50*$A$7)+($D$7-2*GD50*$A$7)^2)-$G$7)</f>
        <v>1673.7150100000067</v>
      </c>
      <c r="GE51" s="139">
        <f>IF('Working Volume Calculator'!$H$9="Square or Rectangular",(4*$A$7^2*GE50^3)-(3*$A$7*($D$7+$E$7)*GE50^2)+(3*$D$7*$E$7*GE50)-(3*$G$7),((PI()*GE50)/12)*($D$7^2+$D$7*($D$7-2*GE50*$A$7)+($D$7-2*GE50*$A$7)^2)-$G$7)</f>
        <v>1677.4643520000063</v>
      </c>
      <c r="GF51" s="139">
        <f>IF('Working Volume Calculator'!$H$9="Square or Rectangular",(4*$A$7^2*GF50^3)-(3*$A$7*($D$7+$E$7)*GF50^2)+(3*$D$7*$E$7*GF50)-(3*$G$7),((PI()*GF50)/12)*($D$7^2+$D$7*($D$7-2*GF50*$A$7)+($D$7-2*GF50*$A$7)^2)-$G$7)</f>
        <v>1681.2042140000144</v>
      </c>
      <c r="GG51" s="139">
        <f>IF('Working Volume Calculator'!$H$9="Square or Rectangular",(4*$A$7^2*GG50^3)-(3*$A$7*($D$7+$E$7)*GG50^2)+(3*$D$7*$E$7*GG50)-(3*$G$7),((PI()*GG50)/12)*($D$7^2+$D$7*($D$7-2*GG50*$A$7)+($D$7-2*GG50*$A$7)^2)-$G$7)</f>
        <v>1684.9346080000141</v>
      </c>
      <c r="GH51" s="139">
        <f>IF('Working Volume Calculator'!$H$9="Square or Rectangular",(4*$A$7^2*GH50^3)-(3*$A$7*($D$7+$E$7)*GH50^2)+(3*$D$7*$E$7*GH50)-(3*$G$7),((PI()*GH50)/12)*($D$7^2+$D$7*($D$7-2*GH50*$A$7)+($D$7-2*GH50*$A$7)^2)-$G$7)</f>
        <v>1688.6555460000063</v>
      </c>
      <c r="GI51" s="139">
        <f>IF('Working Volume Calculator'!$H$9="Square or Rectangular",(4*$A$7^2*GI50^3)-(3*$A$7*($D$7+$E$7)*GI50^2)+(3*$D$7*$E$7*GI50)-(3*$G$7),((PI()*GI50)/12)*($D$7^2+$D$7*($D$7-2*GI50*$A$7)+($D$7-2*GI50*$A$7)^2)-$G$7)</f>
        <v>1692.3670400000065</v>
      </c>
      <c r="GJ51" s="139">
        <f>IF('Working Volume Calculator'!$H$9="Square or Rectangular",(4*$A$7^2*GJ50^3)-(3*$A$7*($D$7+$E$7)*GJ50^2)+(3*$D$7*$E$7*GJ50)-(3*$G$7),((PI()*GJ50)/12)*($D$7^2+$D$7*($D$7-2*GJ50*$A$7)+($D$7-2*GJ50*$A$7)^2)-$G$7)</f>
        <v>1696.069102000014</v>
      </c>
      <c r="GK51" s="139">
        <f>IF('Working Volume Calculator'!$H$9="Square or Rectangular",(4*$A$7^2*GK50^3)-(3*$A$7*($D$7+$E$7)*GK50^2)+(3*$D$7*$E$7*GK50)-(3*$G$7),((PI()*GK50)/12)*($D$7^2+$D$7*($D$7-2*GK50*$A$7)+($D$7-2*GK50*$A$7)^2)-$G$7)</f>
        <v>1699.761744000014</v>
      </c>
      <c r="GL51" s="139">
        <f>IF('Working Volume Calculator'!$H$9="Square or Rectangular",(4*$A$7^2*GL50^3)-(3*$A$7*($D$7+$E$7)*GL50^2)+(3*$D$7*$E$7*GL50)-(3*$G$7),((PI()*GL50)/12)*($D$7^2+$D$7*($D$7-2*GL50*$A$7)+($D$7-2*GL50*$A$7)^2)-$G$7)</f>
        <v>1703.4449780000068</v>
      </c>
      <c r="GM51" s="139">
        <f>IF('Working Volume Calculator'!$H$9="Square or Rectangular",(4*$A$7^2*GM50^3)-(3*$A$7*($D$7+$E$7)*GM50^2)+(3*$D$7*$E$7*GM50)-(3*$G$7),((PI()*GM50)/12)*($D$7^2+$D$7*($D$7-2*GM50*$A$7)+($D$7-2*GM50*$A$7)^2)-$G$7)</f>
        <v>1707.1188160000065</v>
      </c>
      <c r="GN51" s="139">
        <f>IF('Working Volume Calculator'!$H$9="Square or Rectangular",(4*$A$7^2*GN50^3)-(3*$A$7*($D$7+$E$7)*GN50^2)+(3*$D$7*$E$7*GN50)-(3*$G$7),((PI()*GN50)/12)*($D$7^2+$D$7*($D$7-2*GN50*$A$7)+($D$7-2*GN50*$A$7)^2)-$G$7)</f>
        <v>1710.7832700000135</v>
      </c>
      <c r="GO51" s="139">
        <f>IF('Working Volume Calculator'!$H$9="Square or Rectangular",(4*$A$7^2*GO50^3)-(3*$A$7*($D$7+$E$7)*GO50^2)+(3*$D$7*$E$7*GO50)-(3*$G$7),((PI()*GO50)/12)*($D$7^2+$D$7*($D$7-2*GO50*$A$7)+($D$7-2*GO50*$A$7)^2)-$G$7)</f>
        <v>1714.4383520000138</v>
      </c>
      <c r="GP51" s="139">
        <f>IF('Working Volume Calculator'!$H$9="Square or Rectangular",(4*$A$7^2*GP50^3)-(3*$A$7*($D$7+$E$7)*GP50^2)+(3*$D$7*$E$7*GP50)-(3*$G$7),((PI()*GP50)/12)*($D$7^2+$D$7*($D$7-2*GP50*$A$7)+($D$7-2*GP50*$A$7)^2)-$G$7)</f>
        <v>1718.084074000014</v>
      </c>
      <c r="GQ51" s="139">
        <f>IF('Working Volume Calculator'!$H$9="Square or Rectangular",(4*$A$7^2*GQ50^3)-(3*$A$7*($D$7+$E$7)*GQ50^2)+(3*$D$7*$E$7*GQ50)-(3*$G$7),((PI()*GQ50)/12)*($D$7^2+$D$7*($D$7-2*GQ50*$A$7)+($D$7-2*GQ50*$A$7)^2)-$G$7)</f>
        <v>1721.7204480000137</v>
      </c>
      <c r="GR51" s="139">
        <f>IF('Working Volume Calculator'!$H$9="Square or Rectangular",(4*$A$7^2*GR50^3)-(3*$A$7*($D$7+$E$7)*GR50^2)+(3*$D$7*$E$7*GR50)-(3*$G$7),((PI()*GR50)/12)*($D$7^2+$D$7*($D$7-2*GR50*$A$7)+($D$7-2*GR50*$A$7)^2)-$G$7)</f>
        <v>1725.3474860000133</v>
      </c>
      <c r="GS51" s="139">
        <f>IF('Working Volume Calculator'!$H$9="Square or Rectangular",(4*$A$7^2*GS50^3)-(3*$A$7*($D$7+$E$7)*GS50^2)+(3*$D$7*$E$7*GS50)-(3*$G$7),((PI()*GS50)/12)*($D$7^2+$D$7*($D$7-2*GS50*$A$7)+($D$7-2*GS50*$A$7)^2)-$G$7)</f>
        <v>1728.9652000000133</v>
      </c>
      <c r="GT51" s="139">
        <f>IF('Working Volume Calculator'!$H$9="Square or Rectangular",(4*$A$7^2*GT50^3)-(3*$A$7*($D$7+$E$7)*GT50^2)+(3*$D$7*$E$7*GT50)-(3*$G$7),((PI()*GT50)/12)*($D$7^2+$D$7*($D$7-2*GT50*$A$7)+($D$7-2*GT50*$A$7)^2)-$G$7)</f>
        <v>1732.5736020000131</v>
      </c>
      <c r="GU51" s="139">
        <f>IF('Working Volume Calculator'!$H$9="Square or Rectangular",(4*$A$7^2*GU50^3)-(3*$A$7*($D$7+$E$7)*GU50^2)+(3*$D$7*$E$7*GU50)-(3*$G$7),((PI()*GU50)/12)*($D$7^2+$D$7*($D$7-2*GU50*$A$7)+($D$7-2*GU50*$A$7)^2)-$G$7)</f>
        <v>1736.1727040000137</v>
      </c>
      <c r="GV51" s="139">
        <f>IF('Working Volume Calculator'!$H$9="Square or Rectangular",(4*$A$7^2*GV50^3)-(3*$A$7*($D$7+$E$7)*GV50^2)+(3*$D$7*$E$7*GV50)-(3*$G$7),((PI()*GV50)/12)*($D$7^2+$D$7*($D$7-2*GV50*$A$7)+($D$7-2*GV50*$A$7)^2)-$G$7)</f>
        <v>1739.7625180000132</v>
      </c>
      <c r="GW51" s="139">
        <f>IF('Working Volume Calculator'!$H$9="Square or Rectangular",(4*$A$7^2*GW50^3)-(3*$A$7*($D$7+$E$7)*GW50^2)+(3*$D$7*$E$7*GW50)-(3*$G$7),((PI()*GW50)/12)*($D$7^2+$D$7*($D$7-2*GW50*$A$7)+($D$7-2*GW50*$A$7)^2)-$G$7)</f>
        <v>1743.3430560000133</v>
      </c>
      <c r="GX51" s="139">
        <f>IF('Working Volume Calculator'!$H$9="Square or Rectangular",(4*$A$7^2*GX50^3)-(3*$A$7*($D$7+$E$7)*GX50^2)+(3*$D$7*$E$7*GX50)-(3*$G$7),((PI()*GX50)/12)*($D$7^2+$D$7*($D$7-2*GX50*$A$7)+($D$7-2*GX50*$A$7)^2)-$G$7)</f>
        <v>1746.9143300000137</v>
      </c>
      <c r="GY51" s="139">
        <f>IF('Working Volume Calculator'!$H$9="Square or Rectangular",(4*$A$7^2*GY50^3)-(3*$A$7*($D$7+$E$7)*GY50^2)+(3*$D$7*$E$7*GY50)-(3*$G$7),((PI()*GY50)/12)*($D$7^2+$D$7*($D$7-2*GY50*$A$7)+($D$7-2*GY50*$A$7)^2)-$G$7)</f>
        <v>1750.4763520000133</v>
      </c>
      <c r="GZ51" s="139">
        <f>IF('Working Volume Calculator'!$H$9="Square or Rectangular",(4*$A$7^2*GZ50^3)-(3*$A$7*($D$7+$E$7)*GZ50^2)+(3*$D$7*$E$7*GZ50)-(3*$G$7),((PI()*GZ50)/12)*($D$7^2+$D$7*($D$7-2*GZ50*$A$7)+($D$7-2*GZ50*$A$7)^2)-$G$7)</f>
        <v>1754.029134000014</v>
      </c>
      <c r="HA51" s="139">
        <f>IF('Working Volume Calculator'!$H$9="Square or Rectangular",(4*$A$7^2*HA50^3)-(3*$A$7*($D$7+$E$7)*HA50^2)+(3*$D$7*$E$7*HA50)-(3*$G$7),((PI()*HA50)/12)*($D$7^2+$D$7*($D$7-2*HA50*$A$7)+($D$7-2*HA50*$A$7)^2)-$G$7)</f>
        <v>1757.5726880000138</v>
      </c>
      <c r="HB51" s="139">
        <f>IF('Working Volume Calculator'!$H$9="Square or Rectangular",(4*$A$7^2*HB50^3)-(3*$A$7*($D$7+$E$7)*HB50^2)+(3*$D$7*$E$7*HB50)-(3*$G$7),((PI()*HB50)/12)*($D$7^2+$D$7*($D$7-2*HB50*$A$7)+($D$7-2*HB50*$A$7)^2)-$G$7)</f>
        <v>1761.1070260000133</v>
      </c>
      <c r="HC51" s="139">
        <f>IF('Working Volume Calculator'!$H$9="Square or Rectangular",(4*$A$7^2*HC50^3)-(3*$A$7*($D$7+$E$7)*HC50^2)+(3*$D$7*$E$7*HC50)-(3*$G$7),((PI()*HC50)/12)*($D$7^2+$D$7*($D$7-2*HC50*$A$7)+($D$7-2*HC50*$A$7)^2)-$G$7)</f>
        <v>1764.6321600000133</v>
      </c>
      <c r="HD51" s="139">
        <f>IF('Working Volume Calculator'!$H$9="Square or Rectangular",(4*$A$7^2*HD50^3)-(3*$A$7*($D$7+$E$7)*HD50^2)+(3*$D$7*$E$7*HD50)-(3*$G$7),((PI()*HD50)/12)*($D$7^2+$D$7*($D$7-2*HD50*$A$7)+($D$7-2*HD50*$A$7)^2)-$G$7)</f>
        <v>1768.1481020000138</v>
      </c>
      <c r="HE51" s="139">
        <f>IF('Working Volume Calculator'!$H$9="Square or Rectangular",(4*$A$7^2*HE50^3)-(3*$A$7*($D$7+$E$7)*HE50^2)+(3*$D$7*$E$7*HE50)-(3*$G$7),((PI()*HE50)/12)*($D$7^2+$D$7*($D$7-2*HE50*$A$7)+($D$7-2*HE50*$A$7)^2)-$G$7)</f>
        <v>1771.6548640000137</v>
      </c>
      <c r="HF51" s="139">
        <f>IF('Working Volume Calculator'!$H$9="Square or Rectangular",(4*$A$7^2*HF50^3)-(3*$A$7*($D$7+$E$7)*HF50^2)+(3*$D$7*$E$7*HF50)-(3*$G$7),((PI()*HF50)/12)*($D$7^2+$D$7*($D$7-2*HF50*$A$7)+($D$7-2*HF50*$A$7)^2)-$G$7)</f>
        <v>1775.1524580000132</v>
      </c>
      <c r="HG51" s="139">
        <f>IF('Working Volume Calculator'!$H$9="Square or Rectangular",(4*$A$7^2*HG50^3)-(3*$A$7*($D$7+$E$7)*HG50^2)+(3*$D$7*$E$7*HG50)-(3*$G$7),((PI()*HG50)/12)*($D$7^2+$D$7*($D$7-2*HG50*$A$7)+($D$7-2*HG50*$A$7)^2)-$G$7)</f>
        <v>1778.6408960000135</v>
      </c>
      <c r="HH51" s="139">
        <f>IF('Working Volume Calculator'!$H$9="Square or Rectangular",(4*$A$7^2*HH50^3)-(3*$A$7*($D$7+$E$7)*HH50^2)+(3*$D$7*$E$7*HH50)-(3*$G$7),((PI()*HH50)/12)*($D$7^2+$D$7*($D$7-2*HH50*$A$7)+($D$7-2*HH50*$A$7)^2)-$G$7)</f>
        <v>1782.1201900000133</v>
      </c>
      <c r="HI51" s="139">
        <f>IF('Working Volume Calculator'!$H$9="Square or Rectangular",(4*$A$7^2*HI50^3)-(3*$A$7*($D$7+$E$7)*HI50^2)+(3*$D$7*$E$7*HI50)-(3*$G$7),((PI()*HI50)/12)*($D$7^2+$D$7*($D$7-2*HI50*$A$7)+($D$7-2*HI50*$A$7)^2)-$G$7)</f>
        <v>1785.5903520000134</v>
      </c>
      <c r="HJ51" s="139">
        <f>IF('Working Volume Calculator'!$H$9="Square or Rectangular",(4*$A$7^2*HJ50^3)-(3*$A$7*($D$7+$E$7)*HJ50^2)+(3*$D$7*$E$7*HJ50)-(3*$G$7),((PI()*HJ50)/12)*($D$7^2+$D$7*($D$7-2*HJ50*$A$7)+($D$7-2*HJ50*$A$7)^2)-$G$7)</f>
        <v>1789.0513940000133</v>
      </c>
      <c r="HK51" s="139">
        <f>IF('Working Volume Calculator'!$H$9="Square or Rectangular",(4*$A$7^2*HK50^3)-(3*$A$7*($D$7+$E$7)*HK50^2)+(3*$D$7*$E$7*HK50)-(3*$G$7),((PI()*HK50)/12)*($D$7^2+$D$7*($D$7-2*HK50*$A$7)+($D$7-2*HK50*$A$7)^2)-$G$7)</f>
        <v>1792.5033280000134</v>
      </c>
      <c r="HL51" s="139">
        <f>IF('Working Volume Calculator'!$H$9="Square or Rectangular",(4*$A$7^2*HL50^3)-(3*$A$7*($D$7+$E$7)*HL50^2)+(3*$D$7*$E$7*HL50)-(3*$G$7),((PI()*HL50)/12)*($D$7^2+$D$7*($D$7-2*HL50*$A$7)+($D$7-2*HL50*$A$7)^2)-$G$7)</f>
        <v>1795.9461660000125</v>
      </c>
      <c r="HM51" s="139">
        <f>IF('Working Volume Calculator'!$H$9="Square or Rectangular",(4*$A$7^2*HM50^3)-(3*$A$7*($D$7+$E$7)*HM50^2)+(3*$D$7*$E$7*HM50)-(3*$G$7),((PI()*HM50)/12)*($D$7^2+$D$7*($D$7-2*HM50*$A$7)+($D$7-2*HM50*$A$7)^2)-$G$7)</f>
        <v>1799.3799200000126</v>
      </c>
      <c r="HN51" s="139">
        <f>IF('Working Volume Calculator'!$H$9="Square or Rectangular",(4*$A$7^2*HN50^3)-(3*$A$7*($D$7+$E$7)*HN50^2)+(3*$D$7*$E$7*HN50)-(3*$G$7),((PI()*HN50)/12)*($D$7^2+$D$7*($D$7-2*HN50*$A$7)+($D$7-2*HN50*$A$7)^2)-$G$7)</f>
        <v>1802.8046020000129</v>
      </c>
      <c r="HO51" s="139">
        <f>IF('Working Volume Calculator'!$H$9="Square or Rectangular",(4*$A$7^2*HO50^3)-(3*$A$7*($D$7+$E$7)*HO50^2)+(3*$D$7*$E$7*HO50)-(3*$G$7),((PI()*HO50)/12)*($D$7^2+$D$7*($D$7-2*HO50*$A$7)+($D$7-2*HO50*$A$7)^2)-$G$7)</f>
        <v>1806.2202240000133</v>
      </c>
      <c r="HP51" s="139">
        <f>IF('Working Volume Calculator'!$H$9="Square or Rectangular",(4*$A$7^2*HP50^3)-(3*$A$7*($D$7+$E$7)*HP50^2)+(3*$D$7*$E$7*HP50)-(3*$G$7),((PI()*HP50)/12)*($D$7^2+$D$7*($D$7-2*HP50*$A$7)+($D$7-2*HP50*$A$7)^2)-$G$7)</f>
        <v>1809.6267980000125</v>
      </c>
      <c r="HQ51" s="139">
        <f>IF('Working Volume Calculator'!$H$9="Square or Rectangular",(4*$A$7^2*HQ50^3)-(3*$A$7*($D$7+$E$7)*HQ50^2)+(3*$D$7*$E$7*HQ50)-(3*$G$7),((PI()*HQ50)/12)*($D$7^2+$D$7*($D$7-2*HQ50*$A$7)+($D$7-2*HQ50*$A$7)^2)-$G$7)</f>
        <v>1813.0243360000122</v>
      </c>
      <c r="HR51" s="139">
        <f>IF('Working Volume Calculator'!$H$9="Square or Rectangular",(4*$A$7^2*HR50^3)-(3*$A$7*($D$7+$E$7)*HR50^2)+(3*$D$7*$E$7*HR50)-(3*$G$7),((PI()*HR50)/12)*($D$7^2+$D$7*($D$7-2*HR50*$A$7)+($D$7-2*HR50*$A$7)^2)-$G$7)</f>
        <v>1816.4128500000124</v>
      </c>
      <c r="HS51" s="139">
        <f>IF('Working Volume Calculator'!$H$9="Square or Rectangular",(4*$A$7^2*HS50^3)-(3*$A$7*($D$7+$E$7)*HS50^2)+(3*$D$7*$E$7*HS50)-(3*$G$7),((PI()*HS50)/12)*($D$7^2+$D$7*($D$7-2*HS50*$A$7)+($D$7-2*HS50*$A$7)^2)-$G$7)</f>
        <v>1819.7923520000122</v>
      </c>
      <c r="HT51" s="139">
        <f>IF('Working Volume Calculator'!$H$9="Square or Rectangular",(4*$A$7^2*HT50^3)-(3*$A$7*($D$7+$E$7)*HT50^2)+(3*$D$7*$E$7*HT50)-(3*$G$7),((PI()*HT50)/12)*($D$7^2+$D$7*($D$7-2*HT50*$A$7)+($D$7-2*HT50*$A$7)^2)-$G$7)</f>
        <v>1823.1628540000124</v>
      </c>
      <c r="HU51" s="139">
        <f>IF('Working Volume Calculator'!$H$9="Square or Rectangular",(4*$A$7^2*HU50^3)-(3*$A$7*($D$7+$E$7)*HU50^2)+(3*$D$7*$E$7*HU50)-(3*$G$7),((PI()*HU50)/12)*($D$7^2+$D$7*($D$7-2*HU50*$A$7)+($D$7-2*HU50*$A$7)^2)-$G$7)</f>
        <v>1826.5243680000121</v>
      </c>
      <c r="HV51" s="139">
        <f>IF('Working Volume Calculator'!$H$9="Square or Rectangular",(4*$A$7^2*HV50^3)-(3*$A$7*($D$7+$E$7)*HV50^2)+(3*$D$7*$E$7*HV50)-(3*$G$7),((PI()*HV50)/12)*($D$7^2+$D$7*($D$7-2*HV50*$A$7)+($D$7-2*HV50*$A$7)^2)-$G$7)</f>
        <v>1829.8769060000122</v>
      </c>
      <c r="HW51" s="139">
        <f>IF('Working Volume Calculator'!$H$9="Square or Rectangular",(4*$A$7^2*HW50^3)-(3*$A$7*($D$7+$E$7)*HW50^2)+(3*$D$7*$E$7*HW50)-(3*$G$7),((PI()*HW50)/12)*($D$7^2+$D$7*($D$7-2*HW50*$A$7)+($D$7-2*HW50*$A$7)^2)-$G$7)</f>
        <v>1833.2204800000118</v>
      </c>
      <c r="HX51" s="139">
        <f>IF('Working Volume Calculator'!$H$9="Square or Rectangular",(4*$A$7^2*HX50^3)-(3*$A$7*($D$7+$E$7)*HX50^2)+(3*$D$7*$E$7*HX50)-(3*$G$7),((PI()*HX50)/12)*($D$7^2+$D$7*($D$7-2*HX50*$A$7)+($D$7-2*HX50*$A$7)^2)-$G$7)</f>
        <v>1836.5551020000121</v>
      </c>
      <c r="HY51" s="139">
        <f>IF('Working Volume Calculator'!$H$9="Square or Rectangular",(4*$A$7^2*HY50^3)-(3*$A$7*($D$7+$E$7)*HY50^2)+(3*$D$7*$E$7*HY50)-(3*$G$7),((PI()*HY50)/12)*($D$7^2+$D$7*($D$7-2*HY50*$A$7)+($D$7-2*HY50*$A$7)^2)-$G$7)</f>
        <v>1839.8807840000118</v>
      </c>
      <c r="HZ51" s="139">
        <f>IF('Working Volume Calculator'!$H$9="Square or Rectangular",(4*$A$7^2*HZ50^3)-(3*$A$7*($D$7+$E$7)*HZ50^2)+(3*$D$7*$E$7*HZ50)-(3*$G$7),((PI()*HZ50)/12)*($D$7^2+$D$7*($D$7-2*HZ50*$A$7)+($D$7-2*HZ50*$A$7)^2)-$G$7)</f>
        <v>1843.1975380000122</v>
      </c>
      <c r="IA51" s="139">
        <f>IF('Working Volume Calculator'!$H$9="Square or Rectangular",(4*$A$7^2*IA50^3)-(3*$A$7*($D$7+$E$7)*IA50^2)+(3*$D$7*$E$7*IA50)-(3*$G$7),((PI()*IA50)/12)*($D$7^2+$D$7*($D$7-2*IA50*$A$7)+($D$7-2*IA50*$A$7)^2)-$G$7)</f>
        <v>1846.5053760000119</v>
      </c>
      <c r="IB51" s="139">
        <f>IF('Working Volume Calculator'!$H$9="Square or Rectangular",(4*$A$7^2*IB50^3)-(3*$A$7*($D$7+$E$7)*IB50^2)+(3*$D$7*$E$7*IB50)-(3*$G$7),((PI()*IB50)/12)*($D$7^2+$D$7*($D$7-2*IB50*$A$7)+($D$7-2*IB50*$A$7)^2)-$G$7)</f>
        <v>1849.8043100000118</v>
      </c>
      <c r="IC51" s="139">
        <f>IF('Working Volume Calculator'!$H$9="Square or Rectangular",(4*$A$7^2*IC50^3)-(3*$A$7*($D$7+$E$7)*IC50^2)+(3*$D$7*$E$7*IC50)-(3*$G$7),((PI()*IC50)/12)*($D$7^2+$D$7*($D$7-2*IC50*$A$7)+($D$7-2*IC50*$A$7)^2)-$G$7)</f>
        <v>1853.0943520000119</v>
      </c>
      <c r="ID51" s="139">
        <f>IF('Working Volume Calculator'!$H$9="Square or Rectangular",(4*$A$7^2*ID50^3)-(3*$A$7*($D$7+$E$7)*ID50^2)+(3*$D$7*$E$7*ID50)-(3*$G$7),((PI()*ID50)/12)*($D$7^2+$D$7*($D$7-2*ID50*$A$7)+($D$7-2*ID50*$A$7)^2)-$G$7)</f>
        <v>1856.3755140000121</v>
      </c>
      <c r="IE51" s="139">
        <f>IF('Working Volume Calculator'!$H$9="Square or Rectangular",(4*$A$7^2*IE50^3)-(3*$A$7*($D$7+$E$7)*IE50^2)+(3*$D$7*$E$7*IE50)-(3*$G$7),((PI()*IE50)/12)*($D$7^2+$D$7*($D$7-2*IE50*$A$7)+($D$7-2*IE50*$A$7)^2)-$G$7)</f>
        <v>1859.6478080000115</v>
      </c>
      <c r="IF51" s="139">
        <f>IF('Working Volume Calculator'!$H$9="Square or Rectangular",(4*$A$7^2*IF50^3)-(3*$A$7*($D$7+$E$7)*IF50^2)+(3*$D$7*$E$7*IF50)-(3*$G$7),((PI()*IF50)/12)*($D$7^2+$D$7*($D$7-2*IF50*$A$7)+($D$7-2*IF50*$A$7)^2)-$G$7)</f>
        <v>1862.9112460000115</v>
      </c>
      <c r="IG51" s="139">
        <f>IF('Working Volume Calculator'!$H$9="Square or Rectangular",(4*$A$7^2*IG50^3)-(3*$A$7*($D$7+$E$7)*IG50^2)+(3*$D$7*$E$7*IG50)-(3*$G$7),((PI()*IG50)/12)*($D$7^2+$D$7*($D$7-2*IG50*$A$7)+($D$7-2*IG50*$A$7)^2)-$G$7)</f>
        <v>1866.1658400000119</v>
      </c>
      <c r="IH51" s="139">
        <f>IF('Working Volume Calculator'!$H$9="Square or Rectangular",(4*$A$7^2*IH50^3)-(3*$A$7*($D$7+$E$7)*IH50^2)+(3*$D$7*$E$7*IH50)-(3*$G$7),((PI()*IH50)/12)*($D$7^2+$D$7*($D$7-2*IH50*$A$7)+($D$7-2*IH50*$A$7)^2)-$G$7)</f>
        <v>1869.411602000012</v>
      </c>
      <c r="II51" s="139">
        <f>IF('Working Volume Calculator'!$H$9="Square or Rectangular",(4*$A$7^2*II50^3)-(3*$A$7*($D$7+$E$7)*II50^2)+(3*$D$7*$E$7*II50)-(3*$G$7),((PI()*II50)/12)*($D$7^2+$D$7*($D$7-2*II50*$A$7)+($D$7-2*II50*$A$7)^2)-$G$7)</f>
        <v>1872.6485440000115</v>
      </c>
      <c r="IJ51" s="139">
        <f>IF('Working Volume Calculator'!$H$9="Square or Rectangular",(4*$A$7^2*IJ50^3)-(3*$A$7*($D$7+$E$7)*IJ50^2)+(3*$D$7*$E$7*IJ50)-(3*$G$7),((PI()*IJ50)/12)*($D$7^2+$D$7*($D$7-2*IJ50*$A$7)+($D$7-2*IJ50*$A$7)^2)-$G$7)</f>
        <v>1875.8766780000115</v>
      </c>
      <c r="IK51" s="139">
        <f>IF('Working Volume Calculator'!$H$9="Square or Rectangular",(4*$A$7^2*IK50^3)-(3*$A$7*($D$7+$E$7)*IK50^2)+(3*$D$7*$E$7*IK50)-(3*$G$7),((PI()*IK50)/12)*($D$7^2+$D$7*($D$7-2*IK50*$A$7)+($D$7-2*IK50*$A$7)^2)-$G$7)</f>
        <v>1879.0960160000118</v>
      </c>
      <c r="IL51" s="139">
        <f>IF('Working Volume Calculator'!$H$9="Square or Rectangular",(4*$A$7^2*IL50^3)-(3*$A$7*($D$7+$E$7)*IL50^2)+(3*$D$7*$E$7*IL50)-(3*$G$7),((PI()*IL50)/12)*($D$7^2+$D$7*($D$7-2*IL50*$A$7)+($D$7-2*IL50*$A$7)^2)-$G$7)</f>
        <v>1882.3065700000116</v>
      </c>
      <c r="IM51" s="139">
        <f>IF('Working Volume Calculator'!$H$9="Square or Rectangular",(4*$A$7^2*IM50^3)-(3*$A$7*($D$7+$E$7)*IM50^2)+(3*$D$7*$E$7*IM50)-(3*$G$7),((PI()*IM50)/12)*($D$7^2+$D$7*($D$7-2*IM50*$A$7)+($D$7-2*IM50*$A$7)^2)-$G$7)</f>
        <v>1885.5083520000117</v>
      </c>
      <c r="IN51" s="139">
        <f>IF('Working Volume Calculator'!$H$9="Square or Rectangular",(4*$A$7^2*IN50^3)-(3*$A$7*($D$7+$E$7)*IN50^2)+(3*$D$7*$E$7*IN50)-(3*$G$7),((PI()*IN50)/12)*($D$7^2+$D$7*($D$7-2*IN50*$A$7)+($D$7-2*IN50*$A$7)^2)-$G$7)</f>
        <v>1888.7013740000111</v>
      </c>
      <c r="IO51" s="139">
        <f>IF('Working Volume Calculator'!$H$9="Square or Rectangular",(4*$A$7^2*IO50^3)-(3*$A$7*($D$7+$E$7)*IO50^2)+(3*$D$7*$E$7*IO50)-(3*$G$7),((PI()*IO50)/12)*($D$7^2+$D$7*($D$7-2*IO50*$A$7)+($D$7-2*IO50*$A$7)^2)-$G$7)</f>
        <v>1891.8856480000118</v>
      </c>
      <c r="IP51" s="139">
        <f>IF('Working Volume Calculator'!$H$9="Square or Rectangular",(4*$A$7^2*IP50^3)-(3*$A$7*($D$7+$E$7)*IP50^2)+(3*$D$7*$E$7*IP50)-(3*$G$7),((PI()*IP50)/12)*($D$7^2+$D$7*($D$7-2*IP50*$A$7)+($D$7-2*IP50*$A$7)^2)-$G$7)</f>
        <v>1895.0611860000117</v>
      </c>
      <c r="IQ51" s="139">
        <f>IF('Working Volume Calculator'!$H$9="Square or Rectangular",(4*$A$7^2*IQ50^3)-(3*$A$7*($D$7+$E$7)*IQ50^2)+(3*$D$7*$E$7*IQ50)-(3*$G$7),((PI()*IQ50)/12)*($D$7^2+$D$7*($D$7-2*IQ50*$A$7)+($D$7-2*IQ50*$A$7)^2)-$G$7)</f>
        <v>1898.2280000000119</v>
      </c>
    </row>
    <row r="52" spans="1:252" x14ac:dyDescent="0.25">
      <c r="A52" s="132" t="s">
        <v>75</v>
      </c>
      <c r="B52" s="132">
        <f t="shared" ref="B52:BM52" si="57">B51^2</f>
        <v>655814.26635625353</v>
      </c>
      <c r="C52" s="132">
        <f t="shared" si="57"/>
        <v>665075.32348642137</v>
      </c>
      <c r="D52" s="132">
        <f t="shared" si="57"/>
        <v>674382.11610276694</v>
      </c>
      <c r="E52" s="132">
        <f t="shared" si="57"/>
        <v>683734.26528764935</v>
      </c>
      <c r="F52" s="132">
        <f t="shared" si="57"/>
        <v>693131.39348671609</v>
      </c>
      <c r="G52" s="132">
        <f t="shared" si="57"/>
        <v>702573.12450610742</v>
      </c>
      <c r="H52" s="132">
        <f t="shared" si="57"/>
        <v>712059.08350965194</v>
      </c>
      <c r="I52" s="132">
        <f t="shared" si="57"/>
        <v>721588.89701607532</v>
      </c>
      <c r="J52" s="132">
        <f t="shared" si="57"/>
        <v>731162.19289621036</v>
      </c>
      <c r="K52" s="132">
        <f t="shared" si="57"/>
        <v>740778.60037020047</v>
      </c>
      <c r="L52" s="132">
        <f t="shared" si="57"/>
        <v>750437.75000472122</v>
      </c>
      <c r="M52" s="132">
        <f t="shared" si="57"/>
        <v>760139.27371019183</v>
      </c>
      <c r="N52" s="132">
        <f t="shared" si="57"/>
        <v>769882.80473799538</v>
      </c>
      <c r="O52" s="132">
        <f t="shared" si="57"/>
        <v>779667.97767770407</v>
      </c>
      <c r="P52" s="132">
        <f t="shared" si="57"/>
        <v>789494.42845429864</v>
      </c>
      <c r="Q52" s="132">
        <f t="shared" si="57"/>
        <v>799361.79432540259</v>
      </c>
      <c r="R52" s="132">
        <f t="shared" si="57"/>
        <v>809269.71387850842</v>
      </c>
      <c r="S52" s="132">
        <f t="shared" si="57"/>
        <v>819217.82702821365</v>
      </c>
      <c r="T52" s="132">
        <f t="shared" si="57"/>
        <v>829205.77501345659</v>
      </c>
      <c r="U52" s="132">
        <f t="shared" si="57"/>
        <v>839233.20039475756</v>
      </c>
      <c r="V52" s="132">
        <f t="shared" si="57"/>
        <v>849299.74705145694</v>
      </c>
      <c r="W52" s="132">
        <f t="shared" si="57"/>
        <v>859405.06017896754</v>
      </c>
      <c r="X52" s="132">
        <f t="shared" si="57"/>
        <v>869548.78628601495</v>
      </c>
      <c r="Y52" s="132">
        <f t="shared" si="57"/>
        <v>879730.57319189422</v>
      </c>
      <c r="Z52" s="132">
        <f t="shared" si="57"/>
        <v>889950.07002372132</v>
      </c>
      <c r="AA52" s="132">
        <f t="shared" si="57"/>
        <v>900206.92721369048</v>
      </c>
      <c r="AB52" s="132">
        <f t="shared" si="57"/>
        <v>910500.79649633472</v>
      </c>
      <c r="AC52" s="132">
        <f t="shared" si="57"/>
        <v>920831.33090578509</v>
      </c>
      <c r="AD52" s="132">
        <f t="shared" si="57"/>
        <v>931198.1847730421</v>
      </c>
      <c r="AE52" s="132">
        <f t="shared" si="57"/>
        <v>941601.01372323674</v>
      </c>
      <c r="AF52" s="132">
        <f t="shared" si="57"/>
        <v>952039.47467290924</v>
      </c>
      <c r="AG52" s="132">
        <f t="shared" si="57"/>
        <v>962513.22582727554</v>
      </c>
      <c r="AH52" s="132">
        <f t="shared" si="57"/>
        <v>973021.92667751142</v>
      </c>
      <c r="AI52" s="132">
        <f t="shared" si="57"/>
        <v>983565.23799802631</v>
      </c>
      <c r="AJ52" s="132">
        <f t="shared" si="57"/>
        <v>994142.82184375112</v>
      </c>
      <c r="AK52" s="132">
        <f t="shared" si="57"/>
        <v>1004754.3415474186</v>
      </c>
      <c r="AL52" s="132">
        <f t="shared" si="57"/>
        <v>1015399.4617168576</v>
      </c>
      <c r="AM52" s="132">
        <f t="shared" si="57"/>
        <v>1026077.8482322789</v>
      </c>
      <c r="AN52" s="132">
        <f t="shared" si="57"/>
        <v>1036789.1682435741</v>
      </c>
      <c r="AO52" s="132">
        <f t="shared" si="57"/>
        <v>1047533.0901676087</v>
      </c>
      <c r="AP52" s="132">
        <f t="shared" si="57"/>
        <v>1058309.2836855256</v>
      </c>
      <c r="AQ52" s="132">
        <f t="shared" si="57"/>
        <v>1069117.419740045</v>
      </c>
      <c r="AR52" s="132">
        <f t="shared" si="57"/>
        <v>1079957.1705327742</v>
      </c>
      <c r="AS52" s="132">
        <f t="shared" si="57"/>
        <v>1090828.2095215088</v>
      </c>
      <c r="AT52" s="132">
        <f t="shared" si="57"/>
        <v>1101730.211417556</v>
      </c>
      <c r="AU52" s="132">
        <f t="shared" si="57"/>
        <v>1112662.8521830349</v>
      </c>
      <c r="AV52" s="132">
        <f t="shared" si="57"/>
        <v>1123625.8090282052</v>
      </c>
      <c r="AW52" s="132">
        <f t="shared" si="57"/>
        <v>1134618.7604087819</v>
      </c>
      <c r="AX52" s="132">
        <f t="shared" si="57"/>
        <v>1145641.3860232604</v>
      </c>
      <c r="AY52" s="132">
        <f t="shared" si="57"/>
        <v>1156693.3668102387</v>
      </c>
      <c r="AZ52" s="132">
        <f t="shared" si="57"/>
        <v>1167774.3849457533</v>
      </c>
      <c r="BA52" s="132">
        <f t="shared" si="57"/>
        <v>1178884.123840603</v>
      </c>
      <c r="BB52" s="132">
        <f t="shared" si="57"/>
        <v>1190022.2681376897</v>
      </c>
      <c r="BC52" s="132">
        <f t="shared" si="57"/>
        <v>1201188.5037093516</v>
      </c>
      <c r="BD52" s="132">
        <f t="shared" si="57"/>
        <v>1212382.5176547037</v>
      </c>
      <c r="BE52" s="132">
        <f t="shared" si="57"/>
        <v>1223603.9982969873</v>
      </c>
      <c r="BF52" s="132">
        <f t="shared" si="57"/>
        <v>1234852.6351809059</v>
      </c>
      <c r="BG52" s="132">
        <f t="shared" si="57"/>
        <v>1246128.119069983</v>
      </c>
      <c r="BH52" s="132">
        <f t="shared" si="57"/>
        <v>1257430.1419439081</v>
      </c>
      <c r="BI52" s="132">
        <f t="shared" si="57"/>
        <v>1268758.3969958965</v>
      </c>
      <c r="BJ52" s="132">
        <f t="shared" si="57"/>
        <v>1280112.5786300406</v>
      </c>
      <c r="BK52" s="132">
        <f t="shared" si="57"/>
        <v>1291492.3824586789</v>
      </c>
      <c r="BL52" s="132">
        <f t="shared" si="57"/>
        <v>1302897.505299747</v>
      </c>
      <c r="BM52" s="132">
        <f t="shared" si="57"/>
        <v>1314327.6451741573</v>
      </c>
      <c r="BN52" s="132">
        <f t="shared" ref="BN52:DY52" si="58">BN51^2</f>
        <v>1325782.5013031629</v>
      </c>
      <c r="BO52" s="132">
        <f t="shared" si="58"/>
        <v>1337261.7741057221</v>
      </c>
      <c r="BP52" s="132">
        <f t="shared" si="58"/>
        <v>1348765.1651958863</v>
      </c>
      <c r="BQ52" s="132">
        <f t="shared" si="58"/>
        <v>1360292.377380169</v>
      </c>
      <c r="BR52" s="132">
        <f t="shared" si="58"/>
        <v>1371843.1146549266</v>
      </c>
      <c r="BS52" s="132">
        <f t="shared" si="58"/>
        <v>1383417.0822037491</v>
      </c>
      <c r="BT52" s="132">
        <f t="shared" si="58"/>
        <v>1395013.9863948361</v>
      </c>
      <c r="BU52" s="132">
        <f t="shared" si="58"/>
        <v>1406633.5347783971</v>
      </c>
      <c r="BV52" s="132">
        <f t="shared" si="58"/>
        <v>1418275.4360840337</v>
      </c>
      <c r="BW52" s="132">
        <f t="shared" si="58"/>
        <v>1429939.4002181399</v>
      </c>
      <c r="BX52" s="132">
        <f t="shared" si="58"/>
        <v>1441625.1382613005</v>
      </c>
      <c r="BY52" s="132">
        <f t="shared" si="58"/>
        <v>1453332.3624656897</v>
      </c>
      <c r="BZ52" s="132">
        <f t="shared" si="58"/>
        <v>1465060.7862524765</v>
      </c>
      <c r="CA52" s="132">
        <f t="shared" si="58"/>
        <v>1476810.124209228</v>
      </c>
      <c r="CB52" s="132">
        <f t="shared" si="58"/>
        <v>1488580.0920873242</v>
      </c>
      <c r="CC52" s="132">
        <f t="shared" si="58"/>
        <v>1500370.4067993641</v>
      </c>
      <c r="CD52" s="132">
        <f t="shared" si="58"/>
        <v>1512180.7864165893</v>
      </c>
      <c r="CE52" s="132">
        <f t="shared" si="58"/>
        <v>1524010.9501662885</v>
      </c>
      <c r="CF52" s="132">
        <f t="shared" si="58"/>
        <v>1535860.6184292382</v>
      </c>
      <c r="CG52" s="132">
        <f t="shared" si="58"/>
        <v>1547729.5127371042</v>
      </c>
      <c r="CH52" s="132">
        <f t="shared" si="58"/>
        <v>1559617.3557698862</v>
      </c>
      <c r="CI52" s="132">
        <f t="shared" si="58"/>
        <v>1571523.8713533382</v>
      </c>
      <c r="CJ52" s="132">
        <f t="shared" si="58"/>
        <v>1583448.784456403</v>
      </c>
      <c r="CK52" s="132">
        <f t="shared" si="58"/>
        <v>1595391.8211886734</v>
      </c>
      <c r="CL52" s="132">
        <f t="shared" si="58"/>
        <v>1607352.7087977075</v>
      </c>
      <c r="CM52" s="132">
        <f t="shared" si="58"/>
        <v>1619331.1756667362</v>
      </c>
      <c r="CN52" s="132">
        <f t="shared" si="58"/>
        <v>1631326.951311745</v>
      </c>
      <c r="CO52" s="132">
        <f t="shared" si="58"/>
        <v>1643339.7663793068</v>
      </c>
      <c r="CP52" s="132">
        <f t="shared" si="58"/>
        <v>1655369.3526436489</v>
      </c>
      <c r="CQ52" s="132">
        <f t="shared" si="58"/>
        <v>1667415.4430044834</v>
      </c>
      <c r="CR52" s="132">
        <f t="shared" si="58"/>
        <v>1679477.7714840872</v>
      </c>
      <c r="CS52" s="132">
        <f t="shared" si="58"/>
        <v>1691556.0732251394</v>
      </c>
      <c r="CT52" s="132">
        <f t="shared" si="58"/>
        <v>1703650.0844878203</v>
      </c>
      <c r="CU52" s="132">
        <f t="shared" si="58"/>
        <v>1715759.5426475455</v>
      </c>
      <c r="CV52" s="132">
        <f t="shared" si="58"/>
        <v>1727884.1861923095</v>
      </c>
      <c r="CW52" s="132">
        <f t="shared" si="58"/>
        <v>1740023.7547201829</v>
      </c>
      <c r="CX52" s="132">
        <f t="shared" si="58"/>
        <v>1752177.9889367772</v>
      </c>
      <c r="CY52" s="132">
        <f t="shared" si="58"/>
        <v>1764346.6306527285</v>
      </c>
      <c r="CZ52" s="132">
        <f t="shared" si="58"/>
        <v>1776529.4227811773</v>
      </c>
      <c r="DA52" s="132">
        <f t="shared" si="58"/>
        <v>1788726.109335236</v>
      </c>
      <c r="DB52" s="132">
        <f t="shared" si="58"/>
        <v>1800936.4354254943</v>
      </c>
      <c r="DC52" s="132">
        <f t="shared" si="58"/>
        <v>1813160.1472574901</v>
      </c>
      <c r="DD52" s="132">
        <f t="shared" si="58"/>
        <v>1825396.9921292029</v>
      </c>
      <c r="DE52" s="132">
        <f t="shared" si="58"/>
        <v>1837646.7184285535</v>
      </c>
      <c r="DF52" s="132">
        <f t="shared" si="58"/>
        <v>1849909.0756308897</v>
      </c>
      <c r="DG52" s="132">
        <f t="shared" si="58"/>
        <v>1862183.8142964956</v>
      </c>
      <c r="DH52" s="132">
        <f t="shared" si="58"/>
        <v>1874470.6860680843</v>
      </c>
      <c r="DI52" s="132">
        <f t="shared" si="58"/>
        <v>1886769.4436683082</v>
      </c>
      <c r="DJ52" s="132">
        <f t="shared" si="58"/>
        <v>1899079.8408972619</v>
      </c>
      <c r="DK52" s="132">
        <f t="shared" si="58"/>
        <v>1911401.6326299973</v>
      </c>
      <c r="DL52" s="132">
        <f t="shared" si="58"/>
        <v>1923734.57481403</v>
      </c>
      <c r="DM52" s="132">
        <f t="shared" si="58"/>
        <v>1936078.4244668663</v>
      </c>
      <c r="DN52" s="132">
        <f t="shared" si="58"/>
        <v>1948432.9396735083</v>
      </c>
      <c r="DO52" s="132">
        <f t="shared" si="58"/>
        <v>1960797.8795839881</v>
      </c>
      <c r="DP52" s="132">
        <f t="shared" si="58"/>
        <v>1973173.0044108818</v>
      </c>
      <c r="DQ52" s="132">
        <f t="shared" si="58"/>
        <v>1985558.0754268456</v>
      </c>
      <c r="DR52" s="132">
        <f t="shared" si="58"/>
        <v>1997952.8549621406</v>
      </c>
      <c r="DS52" s="132">
        <f t="shared" si="58"/>
        <v>2010357.1064021729</v>
      </c>
      <c r="DT52" s="132">
        <f t="shared" si="58"/>
        <v>2022770.5941850168</v>
      </c>
      <c r="DU52" s="132">
        <f t="shared" si="58"/>
        <v>2035193.0837989715</v>
      </c>
      <c r="DV52" s="132">
        <f t="shared" si="58"/>
        <v>2047624.3417800853</v>
      </c>
      <c r="DW52" s="132">
        <f t="shared" si="58"/>
        <v>2060064.1357097153</v>
      </c>
      <c r="DX52" s="132">
        <f t="shared" si="58"/>
        <v>2072512.2342120637</v>
      </c>
      <c r="DY52" s="132">
        <f t="shared" si="58"/>
        <v>2084968.4069517355</v>
      </c>
      <c r="DZ52" s="132">
        <f t="shared" ref="DZ52:GK52" si="59">DZ51^2</f>
        <v>2097432.4246312906</v>
      </c>
      <c r="EA52" s="132">
        <f t="shared" si="59"/>
        <v>2109904.0589887975</v>
      </c>
      <c r="EB52" s="132">
        <f t="shared" si="59"/>
        <v>2122383.0827953932</v>
      </c>
      <c r="EC52" s="132">
        <f t="shared" si="59"/>
        <v>2134869.2698528487</v>
      </c>
      <c r="ED52" s="132">
        <f t="shared" si="59"/>
        <v>2147362.3949911292</v>
      </c>
      <c r="EE52" s="132">
        <f t="shared" si="59"/>
        <v>2159862.2340659671</v>
      </c>
      <c r="EF52" s="132">
        <f t="shared" si="59"/>
        <v>2172368.5639564274</v>
      </c>
      <c r="EG52" s="132">
        <f t="shared" si="59"/>
        <v>2184881.162562483</v>
      </c>
      <c r="EH52" s="132">
        <f t="shared" si="59"/>
        <v>2197399.808802594</v>
      </c>
      <c r="EI52" s="132">
        <f t="shared" si="59"/>
        <v>2209924.2826112853</v>
      </c>
      <c r="EJ52" s="132">
        <f t="shared" si="59"/>
        <v>2222454.3649367271</v>
      </c>
      <c r="EK52" s="132">
        <f t="shared" si="59"/>
        <v>2234989.8377383212</v>
      </c>
      <c r="EL52" s="132">
        <f t="shared" si="59"/>
        <v>2247530.4839842897</v>
      </c>
      <c r="EM52" s="132">
        <f t="shared" si="59"/>
        <v>2260076.0876492653</v>
      </c>
      <c r="EN52" s="132">
        <f t="shared" si="59"/>
        <v>2272626.4337118887</v>
      </c>
      <c r="EO52" s="132">
        <f t="shared" si="59"/>
        <v>2285181.3081523944</v>
      </c>
      <c r="EP52" s="132">
        <f t="shared" si="59"/>
        <v>2297740.4979502251</v>
      </c>
      <c r="EQ52" s="132">
        <f t="shared" si="59"/>
        <v>2310303.791081619</v>
      </c>
      <c r="ER52" s="132">
        <f t="shared" si="59"/>
        <v>2322870.9765172307</v>
      </c>
      <c r="ES52" s="132">
        <f t="shared" si="59"/>
        <v>2335441.8442197251</v>
      </c>
      <c r="ET52" s="132">
        <f t="shared" si="59"/>
        <v>2348016.1851413972</v>
      </c>
      <c r="EU52" s="132">
        <f t="shared" si="59"/>
        <v>2360593.7912217835</v>
      </c>
      <c r="EV52" s="132">
        <f t="shared" si="59"/>
        <v>2373174.455385278</v>
      </c>
      <c r="EW52" s="132">
        <f t="shared" si="59"/>
        <v>2385757.9715387528</v>
      </c>
      <c r="EX52" s="132">
        <f t="shared" si="59"/>
        <v>2398344.1345691807</v>
      </c>
      <c r="EY52" s="132">
        <f t="shared" si="59"/>
        <v>2410932.7403412601</v>
      </c>
      <c r="EZ52" s="132">
        <f t="shared" si="59"/>
        <v>2423523.5856950437</v>
      </c>
      <c r="FA52" s="132">
        <f t="shared" si="59"/>
        <v>2436116.4684435721</v>
      </c>
      <c r="FB52" s="132">
        <f t="shared" si="59"/>
        <v>2448711.1873704996</v>
      </c>
      <c r="FC52" s="132">
        <f t="shared" si="59"/>
        <v>2461307.5422277413</v>
      </c>
      <c r="FD52" s="132">
        <f t="shared" si="59"/>
        <v>2473905.3337331093</v>
      </c>
      <c r="FE52" s="132">
        <f t="shared" si="59"/>
        <v>2486504.3635679521</v>
      </c>
      <c r="FF52" s="132">
        <f t="shared" si="59"/>
        <v>2499104.4343748041</v>
      </c>
      <c r="FG52" s="132">
        <f t="shared" si="59"/>
        <v>2511705.3497550352</v>
      </c>
      <c r="FH52" s="132">
        <f t="shared" si="59"/>
        <v>2524306.9142664927</v>
      </c>
      <c r="FI52" s="132">
        <f t="shared" si="59"/>
        <v>2536908.9334211713</v>
      </c>
      <c r="FJ52" s="132">
        <f t="shared" si="59"/>
        <v>2549511.2136828555</v>
      </c>
      <c r="FK52" s="132">
        <f t="shared" si="59"/>
        <v>2562113.5624647853</v>
      </c>
      <c r="FL52" s="132">
        <f t="shared" si="59"/>
        <v>2574715.7881273269</v>
      </c>
      <c r="FM52" s="132">
        <f t="shared" si="59"/>
        <v>2587317.6999756233</v>
      </c>
      <c r="FN52" s="132">
        <f t="shared" si="59"/>
        <v>2599919.1082572709</v>
      </c>
      <c r="FO52" s="132">
        <f t="shared" si="59"/>
        <v>2612519.8241599961</v>
      </c>
      <c r="FP52" s="132">
        <f t="shared" si="59"/>
        <v>2625119.6598093212</v>
      </c>
      <c r="FQ52" s="132">
        <f t="shared" si="59"/>
        <v>2637718.4282662431</v>
      </c>
      <c r="FR52" s="132">
        <f t="shared" si="59"/>
        <v>2650315.9435249167</v>
      </c>
      <c r="FS52" s="132">
        <f t="shared" si="59"/>
        <v>2662912.0205103368</v>
      </c>
      <c r="FT52" s="132">
        <f t="shared" si="59"/>
        <v>2675506.4750760258</v>
      </c>
      <c r="FU52" s="132">
        <f t="shared" si="59"/>
        <v>2688099.1240017139</v>
      </c>
      <c r="FV52" s="132">
        <f t="shared" si="59"/>
        <v>2700689.7849910459</v>
      </c>
      <c r="FW52" s="132">
        <f t="shared" si="59"/>
        <v>2713278.2766692573</v>
      </c>
      <c r="FX52" s="132">
        <f t="shared" si="59"/>
        <v>2725864.418580893</v>
      </c>
      <c r="FY52" s="132">
        <f t="shared" si="59"/>
        <v>2738448.0311874864</v>
      </c>
      <c r="FZ52" s="132">
        <f t="shared" si="59"/>
        <v>2751028.9358652728</v>
      </c>
      <c r="GA52" s="132">
        <f t="shared" si="59"/>
        <v>2763606.9549029027</v>
      </c>
      <c r="GB52" s="132">
        <f t="shared" si="59"/>
        <v>2776181.9114991366</v>
      </c>
      <c r="GC52" s="132">
        <f t="shared" si="59"/>
        <v>2788753.6297605662</v>
      </c>
      <c r="GD52" s="132">
        <f t="shared" si="59"/>
        <v>2801321.9346993226</v>
      </c>
      <c r="GE52" s="132">
        <f t="shared" si="59"/>
        <v>2813886.6522308011</v>
      </c>
      <c r="GF52" s="132">
        <f t="shared" si="59"/>
        <v>2826447.6091714064</v>
      </c>
      <c r="GG52" s="132">
        <f t="shared" si="59"/>
        <v>2839004.6332361614</v>
      </c>
      <c r="GH52" s="132">
        <f t="shared" si="59"/>
        <v>2851557.5530365794</v>
      </c>
      <c r="GI52" s="132">
        <f t="shared" si="59"/>
        <v>2864106.1980783832</v>
      </c>
      <c r="GJ52" s="132">
        <f t="shared" si="59"/>
        <v>2876650.3987591341</v>
      </c>
      <c r="GK52" s="132">
        <f t="shared" si="59"/>
        <v>2889189.9863659693</v>
      </c>
      <c r="GL52" s="132">
        <f t="shared" ref="GL52:IQ52" si="60">GL51^2</f>
        <v>2901724.7930734437</v>
      </c>
      <c r="GM52" s="132">
        <f t="shared" si="60"/>
        <v>2914254.651941264</v>
      </c>
      <c r="GN52" s="132">
        <f t="shared" si="60"/>
        <v>2926779.3969119391</v>
      </c>
      <c r="GO52" s="132">
        <f t="shared" si="60"/>
        <v>2939298.8628085232</v>
      </c>
      <c r="GP52" s="132">
        <f t="shared" si="60"/>
        <v>2951812.8853324857</v>
      </c>
      <c r="GQ52" s="132">
        <f t="shared" si="60"/>
        <v>2964321.3010613676</v>
      </c>
      <c r="GR52" s="132">
        <f t="shared" si="60"/>
        <v>2976823.9474465661</v>
      </c>
      <c r="GS52" s="132">
        <f t="shared" si="60"/>
        <v>2989320.662811086</v>
      </c>
      <c r="GT52" s="132">
        <f t="shared" si="60"/>
        <v>3001811.2863472998</v>
      </c>
      <c r="GU52" s="132">
        <f t="shared" si="60"/>
        <v>3014295.6581147192</v>
      </c>
      <c r="GV52" s="132">
        <f t="shared" si="60"/>
        <v>3026773.619037746</v>
      </c>
      <c r="GW52" s="132">
        <f t="shared" si="60"/>
        <v>3039245.0109034656</v>
      </c>
      <c r="GX52" s="132">
        <f t="shared" si="60"/>
        <v>3051709.6763593969</v>
      </c>
      <c r="GY52" s="132">
        <f t="shared" si="60"/>
        <v>3064167.4589112746</v>
      </c>
      <c r="GZ52" s="132">
        <f t="shared" si="60"/>
        <v>3076618.2029208392</v>
      </c>
      <c r="HA52" s="132">
        <f t="shared" si="60"/>
        <v>3089061.7536035939</v>
      </c>
      <c r="HB52" s="132">
        <f t="shared" si="60"/>
        <v>3101497.9570266115</v>
      </c>
      <c r="HC52" s="132">
        <f t="shared" si="60"/>
        <v>3113926.6601063125</v>
      </c>
      <c r="HD52" s="132">
        <f t="shared" si="60"/>
        <v>3126347.7106062509</v>
      </c>
      <c r="HE52" s="132">
        <f t="shared" si="60"/>
        <v>3138760.9571349071</v>
      </c>
      <c r="HF52" s="132">
        <f t="shared" si="60"/>
        <v>3151166.2491434887</v>
      </c>
      <c r="HG52" s="132">
        <f t="shared" si="60"/>
        <v>3163563.4369237311</v>
      </c>
      <c r="HH52" s="132">
        <f t="shared" si="60"/>
        <v>3175952.3716056836</v>
      </c>
      <c r="HI52" s="132">
        <f t="shared" si="60"/>
        <v>3188332.9051555316</v>
      </c>
      <c r="HJ52" s="132">
        <f t="shared" si="60"/>
        <v>3200704.8903733906</v>
      </c>
      <c r="HK52" s="132">
        <f t="shared" si="60"/>
        <v>3213068.1808911236</v>
      </c>
      <c r="HL52" s="132">
        <f t="shared" si="60"/>
        <v>3225422.6311701443</v>
      </c>
      <c r="HM52" s="132">
        <f t="shared" si="60"/>
        <v>3237768.0964992517</v>
      </c>
      <c r="HN52" s="132">
        <f t="shared" si="60"/>
        <v>3250104.4329924248</v>
      </c>
      <c r="HO52" s="132">
        <f t="shared" si="60"/>
        <v>3262431.4975866582</v>
      </c>
      <c r="HP52" s="132">
        <f t="shared" si="60"/>
        <v>3274749.1480397782</v>
      </c>
      <c r="HQ52" s="132">
        <f t="shared" si="60"/>
        <v>3287057.2429282852</v>
      </c>
      <c r="HR52" s="132">
        <f t="shared" si="60"/>
        <v>3299355.6416451675</v>
      </c>
      <c r="HS52" s="132">
        <f t="shared" si="60"/>
        <v>3311644.2043977366</v>
      </c>
      <c r="HT52" s="132">
        <f t="shared" si="60"/>
        <v>3323922.7922054706</v>
      </c>
      <c r="HU52" s="132">
        <f t="shared" si="60"/>
        <v>3336191.2668978437</v>
      </c>
      <c r="HV52" s="132">
        <f t="shared" si="60"/>
        <v>3348449.4911121777</v>
      </c>
      <c r="HW52" s="132">
        <f t="shared" si="60"/>
        <v>3360697.3282914734</v>
      </c>
      <c r="HX52" s="132">
        <f t="shared" si="60"/>
        <v>3372934.6426822748</v>
      </c>
      <c r="HY52" s="132">
        <f t="shared" si="60"/>
        <v>3385161.2993324981</v>
      </c>
      <c r="HZ52" s="132">
        <f t="shared" si="60"/>
        <v>3397377.1640893063</v>
      </c>
      <c r="IA52" s="132">
        <f t="shared" si="60"/>
        <v>3409582.1035969453</v>
      </c>
      <c r="IB52" s="132">
        <f t="shared" si="60"/>
        <v>3421775.9852946196</v>
      </c>
      <c r="IC52" s="132">
        <f t="shared" si="60"/>
        <v>3433958.6774143442</v>
      </c>
      <c r="ID52" s="132">
        <f t="shared" si="60"/>
        <v>3446130.0489788093</v>
      </c>
      <c r="IE52" s="132">
        <f t="shared" si="60"/>
        <v>3458289.9697992476</v>
      </c>
      <c r="IF52" s="132">
        <f t="shared" si="60"/>
        <v>3470438.3104733154</v>
      </c>
      <c r="IG52" s="132">
        <f t="shared" si="60"/>
        <v>3482574.9423829503</v>
      </c>
      <c r="IH52" s="132">
        <f t="shared" si="60"/>
        <v>3494699.7376922509</v>
      </c>
      <c r="II52" s="132">
        <f t="shared" si="60"/>
        <v>3506812.569345363</v>
      </c>
      <c r="IJ52" s="132">
        <f t="shared" si="60"/>
        <v>3518913.3110643588</v>
      </c>
      <c r="IK52" s="132">
        <f t="shared" si="60"/>
        <v>3531001.8373471163</v>
      </c>
      <c r="IL52" s="132">
        <f t="shared" si="60"/>
        <v>3543078.0234652082</v>
      </c>
      <c r="IM52" s="132">
        <f t="shared" si="60"/>
        <v>3555141.7454617997</v>
      </c>
      <c r="IN52" s="132">
        <f t="shared" si="60"/>
        <v>3567192.8801495298</v>
      </c>
      <c r="IO52" s="132">
        <f t="shared" si="60"/>
        <v>3579231.3051084243</v>
      </c>
      <c r="IP52" s="132">
        <f t="shared" si="60"/>
        <v>3591256.898683771</v>
      </c>
      <c r="IQ52" s="132">
        <f t="shared" si="60"/>
        <v>3603269.5399840451</v>
      </c>
    </row>
    <row r="53" spans="1:252" x14ac:dyDescent="0.25">
      <c r="A53" s="132" t="s">
        <v>76</v>
      </c>
      <c r="B53" s="132" t="str">
        <f t="shared" ref="B53:BM53" si="61">(IF(B52=$B$54,B50,""))</f>
        <v/>
      </c>
      <c r="C53" s="132" t="str">
        <f t="shared" si="61"/>
        <v/>
      </c>
      <c r="D53" s="132" t="str">
        <f t="shared" si="61"/>
        <v/>
      </c>
      <c r="E53" s="132" t="str">
        <f t="shared" si="61"/>
        <v/>
      </c>
      <c r="F53" s="132" t="str">
        <f t="shared" si="61"/>
        <v/>
      </c>
      <c r="G53" s="132" t="str">
        <f t="shared" si="61"/>
        <v/>
      </c>
      <c r="H53" s="132" t="str">
        <f t="shared" si="61"/>
        <v/>
      </c>
      <c r="I53" s="132" t="str">
        <f t="shared" si="61"/>
        <v/>
      </c>
      <c r="J53" s="132" t="str">
        <f t="shared" si="61"/>
        <v/>
      </c>
      <c r="K53" s="132" t="str">
        <f t="shared" si="61"/>
        <v/>
      </c>
      <c r="L53" s="132" t="str">
        <f t="shared" si="61"/>
        <v/>
      </c>
      <c r="M53" s="132" t="str">
        <f t="shared" si="61"/>
        <v/>
      </c>
      <c r="N53" s="132" t="str">
        <f t="shared" si="61"/>
        <v/>
      </c>
      <c r="O53" s="132" t="str">
        <f t="shared" si="61"/>
        <v/>
      </c>
      <c r="P53" s="132" t="str">
        <f t="shared" si="61"/>
        <v/>
      </c>
      <c r="Q53" s="132" t="str">
        <f t="shared" si="61"/>
        <v/>
      </c>
      <c r="R53" s="132" t="str">
        <f t="shared" si="61"/>
        <v/>
      </c>
      <c r="S53" s="132" t="str">
        <f t="shared" si="61"/>
        <v/>
      </c>
      <c r="T53" s="132" t="str">
        <f t="shared" si="61"/>
        <v/>
      </c>
      <c r="U53" s="132" t="str">
        <f t="shared" si="61"/>
        <v/>
      </c>
      <c r="V53" s="132" t="str">
        <f t="shared" si="61"/>
        <v/>
      </c>
      <c r="W53" s="132" t="str">
        <f t="shared" si="61"/>
        <v/>
      </c>
      <c r="X53" s="132" t="str">
        <f t="shared" si="61"/>
        <v/>
      </c>
      <c r="Y53" s="132" t="str">
        <f t="shared" si="61"/>
        <v/>
      </c>
      <c r="Z53" s="132" t="str">
        <f t="shared" si="61"/>
        <v/>
      </c>
      <c r="AA53" s="132" t="str">
        <f t="shared" si="61"/>
        <v/>
      </c>
      <c r="AB53" s="132" t="str">
        <f t="shared" si="61"/>
        <v/>
      </c>
      <c r="AC53" s="132" t="str">
        <f t="shared" si="61"/>
        <v/>
      </c>
      <c r="AD53" s="132" t="str">
        <f t="shared" si="61"/>
        <v/>
      </c>
      <c r="AE53" s="132" t="str">
        <f t="shared" si="61"/>
        <v/>
      </c>
      <c r="AF53" s="132" t="str">
        <f t="shared" si="61"/>
        <v/>
      </c>
      <c r="AG53" s="132" t="str">
        <f t="shared" si="61"/>
        <v/>
      </c>
      <c r="AH53" s="132" t="str">
        <f t="shared" si="61"/>
        <v/>
      </c>
      <c r="AI53" s="132" t="str">
        <f t="shared" si="61"/>
        <v/>
      </c>
      <c r="AJ53" s="132" t="str">
        <f t="shared" si="61"/>
        <v/>
      </c>
      <c r="AK53" s="132" t="str">
        <f t="shared" si="61"/>
        <v/>
      </c>
      <c r="AL53" s="132" t="str">
        <f t="shared" si="61"/>
        <v/>
      </c>
      <c r="AM53" s="132" t="str">
        <f t="shared" si="61"/>
        <v/>
      </c>
      <c r="AN53" s="132" t="str">
        <f t="shared" si="61"/>
        <v/>
      </c>
      <c r="AO53" s="132" t="str">
        <f t="shared" si="61"/>
        <v/>
      </c>
      <c r="AP53" s="132" t="str">
        <f t="shared" si="61"/>
        <v/>
      </c>
      <c r="AQ53" s="132" t="str">
        <f t="shared" si="61"/>
        <v/>
      </c>
      <c r="AR53" s="132" t="str">
        <f t="shared" si="61"/>
        <v/>
      </c>
      <c r="AS53" s="132" t="str">
        <f t="shared" si="61"/>
        <v/>
      </c>
      <c r="AT53" s="132" t="str">
        <f t="shared" si="61"/>
        <v/>
      </c>
      <c r="AU53" s="132" t="str">
        <f t="shared" si="61"/>
        <v/>
      </c>
      <c r="AV53" s="132" t="str">
        <f t="shared" si="61"/>
        <v/>
      </c>
      <c r="AW53" s="132" t="str">
        <f t="shared" si="61"/>
        <v/>
      </c>
      <c r="AX53" s="132" t="str">
        <f t="shared" si="61"/>
        <v/>
      </c>
      <c r="AY53" s="132" t="str">
        <f t="shared" si="61"/>
        <v/>
      </c>
      <c r="AZ53" s="132" t="str">
        <f t="shared" si="61"/>
        <v/>
      </c>
      <c r="BA53" s="132" t="str">
        <f t="shared" si="61"/>
        <v/>
      </c>
      <c r="BB53" s="132" t="str">
        <f t="shared" si="61"/>
        <v/>
      </c>
      <c r="BC53" s="132" t="str">
        <f t="shared" si="61"/>
        <v/>
      </c>
      <c r="BD53" s="132" t="str">
        <f t="shared" si="61"/>
        <v/>
      </c>
      <c r="BE53" s="132" t="str">
        <f t="shared" si="61"/>
        <v/>
      </c>
      <c r="BF53" s="132" t="str">
        <f t="shared" si="61"/>
        <v/>
      </c>
      <c r="BG53" s="132" t="str">
        <f t="shared" si="61"/>
        <v/>
      </c>
      <c r="BH53" s="132" t="str">
        <f t="shared" si="61"/>
        <v/>
      </c>
      <c r="BI53" s="132" t="str">
        <f t="shared" si="61"/>
        <v/>
      </c>
      <c r="BJ53" s="132" t="str">
        <f t="shared" si="61"/>
        <v/>
      </c>
      <c r="BK53" s="132" t="str">
        <f t="shared" si="61"/>
        <v/>
      </c>
      <c r="BL53" s="132" t="str">
        <f t="shared" si="61"/>
        <v/>
      </c>
      <c r="BM53" s="132" t="str">
        <f t="shared" si="61"/>
        <v/>
      </c>
      <c r="BN53" s="132" t="str">
        <f t="shared" ref="BN53:DY53" si="62">(IF(BN52=$B$54,BN50,""))</f>
        <v/>
      </c>
      <c r="BO53" s="132" t="str">
        <f t="shared" si="62"/>
        <v/>
      </c>
      <c r="BP53" s="132" t="str">
        <f t="shared" si="62"/>
        <v/>
      </c>
      <c r="BQ53" s="132" t="str">
        <f t="shared" si="62"/>
        <v/>
      </c>
      <c r="BR53" s="132" t="str">
        <f t="shared" si="62"/>
        <v/>
      </c>
      <c r="BS53" s="132" t="str">
        <f t="shared" si="62"/>
        <v/>
      </c>
      <c r="BT53" s="132" t="str">
        <f t="shared" si="62"/>
        <v/>
      </c>
      <c r="BU53" s="132" t="str">
        <f t="shared" si="62"/>
        <v/>
      </c>
      <c r="BV53" s="132" t="str">
        <f t="shared" si="62"/>
        <v/>
      </c>
      <c r="BW53" s="132" t="str">
        <f t="shared" si="62"/>
        <v/>
      </c>
      <c r="BX53" s="132" t="str">
        <f t="shared" si="62"/>
        <v/>
      </c>
      <c r="BY53" s="132" t="str">
        <f t="shared" si="62"/>
        <v/>
      </c>
      <c r="BZ53" s="132" t="str">
        <f t="shared" si="62"/>
        <v/>
      </c>
      <c r="CA53" s="132" t="str">
        <f t="shared" si="62"/>
        <v/>
      </c>
      <c r="CB53" s="132" t="str">
        <f t="shared" si="62"/>
        <v/>
      </c>
      <c r="CC53" s="132" t="str">
        <f t="shared" si="62"/>
        <v/>
      </c>
      <c r="CD53" s="132" t="str">
        <f t="shared" si="62"/>
        <v/>
      </c>
      <c r="CE53" s="132" t="str">
        <f t="shared" si="62"/>
        <v/>
      </c>
      <c r="CF53" s="132" t="str">
        <f t="shared" si="62"/>
        <v/>
      </c>
      <c r="CG53" s="132" t="str">
        <f t="shared" si="62"/>
        <v/>
      </c>
      <c r="CH53" s="132" t="str">
        <f t="shared" si="62"/>
        <v/>
      </c>
      <c r="CI53" s="132" t="str">
        <f t="shared" si="62"/>
        <v/>
      </c>
      <c r="CJ53" s="132" t="str">
        <f t="shared" si="62"/>
        <v/>
      </c>
      <c r="CK53" s="132" t="str">
        <f t="shared" si="62"/>
        <v/>
      </c>
      <c r="CL53" s="132" t="str">
        <f t="shared" si="62"/>
        <v/>
      </c>
      <c r="CM53" s="132" t="str">
        <f t="shared" si="62"/>
        <v/>
      </c>
      <c r="CN53" s="132" t="str">
        <f t="shared" si="62"/>
        <v/>
      </c>
      <c r="CO53" s="132" t="str">
        <f t="shared" si="62"/>
        <v/>
      </c>
      <c r="CP53" s="132" t="str">
        <f t="shared" si="62"/>
        <v/>
      </c>
      <c r="CQ53" s="132" t="str">
        <f t="shared" si="62"/>
        <v/>
      </c>
      <c r="CR53" s="132" t="str">
        <f t="shared" si="62"/>
        <v/>
      </c>
      <c r="CS53" s="132" t="str">
        <f t="shared" si="62"/>
        <v/>
      </c>
      <c r="CT53" s="132" t="str">
        <f t="shared" si="62"/>
        <v/>
      </c>
      <c r="CU53" s="132" t="str">
        <f t="shared" si="62"/>
        <v/>
      </c>
      <c r="CV53" s="132" t="str">
        <f t="shared" si="62"/>
        <v/>
      </c>
      <c r="CW53" s="132" t="str">
        <f t="shared" si="62"/>
        <v/>
      </c>
      <c r="CX53" s="132" t="str">
        <f t="shared" si="62"/>
        <v/>
      </c>
      <c r="CY53" s="132" t="str">
        <f t="shared" si="62"/>
        <v/>
      </c>
      <c r="CZ53" s="132" t="str">
        <f t="shared" si="62"/>
        <v/>
      </c>
      <c r="DA53" s="132" t="str">
        <f t="shared" si="62"/>
        <v/>
      </c>
      <c r="DB53" s="132" t="str">
        <f t="shared" si="62"/>
        <v/>
      </c>
      <c r="DC53" s="132" t="str">
        <f t="shared" si="62"/>
        <v/>
      </c>
      <c r="DD53" s="132" t="str">
        <f t="shared" si="62"/>
        <v/>
      </c>
      <c r="DE53" s="132" t="str">
        <f t="shared" si="62"/>
        <v/>
      </c>
      <c r="DF53" s="132" t="str">
        <f t="shared" si="62"/>
        <v/>
      </c>
      <c r="DG53" s="132" t="str">
        <f t="shared" si="62"/>
        <v/>
      </c>
      <c r="DH53" s="132" t="str">
        <f t="shared" si="62"/>
        <v/>
      </c>
      <c r="DI53" s="132" t="str">
        <f t="shared" si="62"/>
        <v/>
      </c>
      <c r="DJ53" s="132" t="str">
        <f t="shared" si="62"/>
        <v/>
      </c>
      <c r="DK53" s="132" t="str">
        <f t="shared" si="62"/>
        <v/>
      </c>
      <c r="DL53" s="132" t="str">
        <f t="shared" si="62"/>
        <v/>
      </c>
      <c r="DM53" s="132" t="str">
        <f t="shared" si="62"/>
        <v/>
      </c>
      <c r="DN53" s="132" t="str">
        <f t="shared" si="62"/>
        <v/>
      </c>
      <c r="DO53" s="132" t="str">
        <f t="shared" si="62"/>
        <v/>
      </c>
      <c r="DP53" s="132" t="str">
        <f t="shared" si="62"/>
        <v/>
      </c>
      <c r="DQ53" s="132" t="str">
        <f t="shared" si="62"/>
        <v/>
      </c>
      <c r="DR53" s="132" t="str">
        <f t="shared" si="62"/>
        <v/>
      </c>
      <c r="DS53" s="132" t="str">
        <f t="shared" si="62"/>
        <v/>
      </c>
      <c r="DT53" s="132" t="str">
        <f t="shared" si="62"/>
        <v/>
      </c>
      <c r="DU53" s="132" t="str">
        <f t="shared" si="62"/>
        <v/>
      </c>
      <c r="DV53" s="132" t="str">
        <f t="shared" si="62"/>
        <v/>
      </c>
      <c r="DW53" s="132" t="str">
        <f t="shared" si="62"/>
        <v/>
      </c>
      <c r="DX53" s="132" t="str">
        <f t="shared" si="62"/>
        <v/>
      </c>
      <c r="DY53" s="132" t="str">
        <f t="shared" si="62"/>
        <v/>
      </c>
      <c r="DZ53" s="132" t="str">
        <f t="shared" ref="DZ53:GK53" si="63">(IF(DZ52=$B$54,DZ50,""))</f>
        <v/>
      </c>
      <c r="EA53" s="132" t="str">
        <f t="shared" si="63"/>
        <v/>
      </c>
      <c r="EB53" s="132" t="str">
        <f t="shared" si="63"/>
        <v/>
      </c>
      <c r="EC53" s="132" t="str">
        <f t="shared" si="63"/>
        <v/>
      </c>
      <c r="ED53" s="132" t="str">
        <f t="shared" si="63"/>
        <v/>
      </c>
      <c r="EE53" s="132" t="str">
        <f t="shared" si="63"/>
        <v/>
      </c>
      <c r="EF53" s="132" t="str">
        <f t="shared" si="63"/>
        <v/>
      </c>
      <c r="EG53" s="132" t="str">
        <f t="shared" si="63"/>
        <v/>
      </c>
      <c r="EH53" s="132" t="str">
        <f t="shared" si="63"/>
        <v/>
      </c>
      <c r="EI53" s="132" t="str">
        <f t="shared" si="63"/>
        <v/>
      </c>
      <c r="EJ53" s="132" t="str">
        <f t="shared" si="63"/>
        <v/>
      </c>
      <c r="EK53" s="132" t="str">
        <f t="shared" si="63"/>
        <v/>
      </c>
      <c r="EL53" s="132" t="str">
        <f t="shared" si="63"/>
        <v/>
      </c>
      <c r="EM53" s="132" t="str">
        <f t="shared" si="63"/>
        <v/>
      </c>
      <c r="EN53" s="132" t="str">
        <f t="shared" si="63"/>
        <v/>
      </c>
      <c r="EO53" s="132" t="str">
        <f t="shared" si="63"/>
        <v/>
      </c>
      <c r="EP53" s="132" t="str">
        <f t="shared" si="63"/>
        <v/>
      </c>
      <c r="EQ53" s="132" t="str">
        <f t="shared" si="63"/>
        <v/>
      </c>
      <c r="ER53" s="132" t="str">
        <f t="shared" si="63"/>
        <v/>
      </c>
      <c r="ES53" s="132" t="str">
        <f t="shared" si="63"/>
        <v/>
      </c>
      <c r="ET53" s="132" t="str">
        <f t="shared" si="63"/>
        <v/>
      </c>
      <c r="EU53" s="132" t="str">
        <f t="shared" si="63"/>
        <v/>
      </c>
      <c r="EV53" s="132" t="str">
        <f t="shared" si="63"/>
        <v/>
      </c>
      <c r="EW53" s="132" t="str">
        <f t="shared" si="63"/>
        <v/>
      </c>
      <c r="EX53" s="132" t="str">
        <f t="shared" si="63"/>
        <v/>
      </c>
      <c r="EY53" s="132" t="str">
        <f t="shared" si="63"/>
        <v/>
      </c>
      <c r="EZ53" s="132" t="str">
        <f t="shared" si="63"/>
        <v/>
      </c>
      <c r="FA53" s="132" t="str">
        <f t="shared" si="63"/>
        <v/>
      </c>
      <c r="FB53" s="132" t="str">
        <f t="shared" si="63"/>
        <v/>
      </c>
      <c r="FC53" s="132" t="str">
        <f t="shared" si="63"/>
        <v/>
      </c>
      <c r="FD53" s="132" t="str">
        <f t="shared" si="63"/>
        <v/>
      </c>
      <c r="FE53" s="132" t="str">
        <f t="shared" si="63"/>
        <v/>
      </c>
      <c r="FF53" s="132" t="str">
        <f t="shared" si="63"/>
        <v/>
      </c>
      <c r="FG53" s="132" t="str">
        <f t="shared" si="63"/>
        <v/>
      </c>
      <c r="FH53" s="132" t="str">
        <f t="shared" si="63"/>
        <v/>
      </c>
      <c r="FI53" s="132" t="str">
        <f t="shared" si="63"/>
        <v/>
      </c>
      <c r="FJ53" s="132" t="str">
        <f t="shared" si="63"/>
        <v/>
      </c>
      <c r="FK53" s="132" t="str">
        <f t="shared" si="63"/>
        <v/>
      </c>
      <c r="FL53" s="132" t="str">
        <f t="shared" si="63"/>
        <v/>
      </c>
      <c r="FM53" s="132" t="str">
        <f t="shared" si="63"/>
        <v/>
      </c>
      <c r="FN53" s="132" t="str">
        <f t="shared" si="63"/>
        <v/>
      </c>
      <c r="FO53" s="132" t="str">
        <f t="shared" si="63"/>
        <v/>
      </c>
      <c r="FP53" s="132" t="str">
        <f t="shared" si="63"/>
        <v/>
      </c>
      <c r="FQ53" s="132" t="str">
        <f t="shared" si="63"/>
        <v/>
      </c>
      <c r="FR53" s="132" t="str">
        <f t="shared" si="63"/>
        <v/>
      </c>
      <c r="FS53" s="132" t="str">
        <f t="shared" si="63"/>
        <v/>
      </c>
      <c r="FT53" s="132" t="str">
        <f t="shared" si="63"/>
        <v/>
      </c>
      <c r="FU53" s="132" t="str">
        <f t="shared" si="63"/>
        <v/>
      </c>
      <c r="FV53" s="132" t="str">
        <f t="shared" si="63"/>
        <v/>
      </c>
      <c r="FW53" s="132" t="str">
        <f t="shared" si="63"/>
        <v/>
      </c>
      <c r="FX53" s="132" t="str">
        <f t="shared" si="63"/>
        <v/>
      </c>
      <c r="FY53" s="132" t="str">
        <f t="shared" si="63"/>
        <v/>
      </c>
      <c r="FZ53" s="132" t="str">
        <f t="shared" si="63"/>
        <v/>
      </c>
      <c r="GA53" s="132" t="str">
        <f t="shared" si="63"/>
        <v/>
      </c>
      <c r="GB53" s="132" t="str">
        <f t="shared" si="63"/>
        <v/>
      </c>
      <c r="GC53" s="132" t="str">
        <f t="shared" si="63"/>
        <v/>
      </c>
      <c r="GD53" s="132" t="str">
        <f t="shared" si="63"/>
        <v/>
      </c>
      <c r="GE53" s="132" t="str">
        <f t="shared" si="63"/>
        <v/>
      </c>
      <c r="GF53" s="132" t="str">
        <f t="shared" si="63"/>
        <v/>
      </c>
      <c r="GG53" s="132" t="str">
        <f t="shared" si="63"/>
        <v/>
      </c>
      <c r="GH53" s="132" t="str">
        <f t="shared" si="63"/>
        <v/>
      </c>
      <c r="GI53" s="132" t="str">
        <f t="shared" si="63"/>
        <v/>
      </c>
      <c r="GJ53" s="132" t="str">
        <f t="shared" si="63"/>
        <v/>
      </c>
      <c r="GK53" s="132" t="str">
        <f t="shared" si="63"/>
        <v/>
      </c>
      <c r="GL53" s="132" t="str">
        <f t="shared" ref="GL53:IQ53" si="64">(IF(GL52=$B$54,GL50,""))</f>
        <v/>
      </c>
      <c r="GM53" s="132" t="str">
        <f t="shared" si="64"/>
        <v/>
      </c>
      <c r="GN53" s="132" t="str">
        <f t="shared" si="64"/>
        <v/>
      </c>
      <c r="GO53" s="132" t="str">
        <f t="shared" si="64"/>
        <v/>
      </c>
      <c r="GP53" s="132" t="str">
        <f t="shared" si="64"/>
        <v/>
      </c>
      <c r="GQ53" s="132" t="str">
        <f t="shared" si="64"/>
        <v/>
      </c>
      <c r="GR53" s="132" t="str">
        <f t="shared" si="64"/>
        <v/>
      </c>
      <c r="GS53" s="132" t="str">
        <f t="shared" si="64"/>
        <v/>
      </c>
      <c r="GT53" s="132" t="str">
        <f t="shared" si="64"/>
        <v/>
      </c>
      <c r="GU53" s="132" t="str">
        <f t="shared" si="64"/>
        <v/>
      </c>
      <c r="GV53" s="132" t="str">
        <f t="shared" si="64"/>
        <v/>
      </c>
      <c r="GW53" s="132" t="str">
        <f t="shared" si="64"/>
        <v/>
      </c>
      <c r="GX53" s="132" t="str">
        <f t="shared" si="64"/>
        <v/>
      </c>
      <c r="GY53" s="132" t="str">
        <f t="shared" si="64"/>
        <v/>
      </c>
      <c r="GZ53" s="132" t="str">
        <f t="shared" si="64"/>
        <v/>
      </c>
      <c r="HA53" s="132" t="str">
        <f t="shared" si="64"/>
        <v/>
      </c>
      <c r="HB53" s="132" t="str">
        <f t="shared" si="64"/>
        <v/>
      </c>
      <c r="HC53" s="132" t="str">
        <f t="shared" si="64"/>
        <v/>
      </c>
      <c r="HD53" s="132" t="str">
        <f t="shared" si="64"/>
        <v/>
      </c>
      <c r="HE53" s="132" t="str">
        <f t="shared" si="64"/>
        <v/>
      </c>
      <c r="HF53" s="132" t="str">
        <f t="shared" si="64"/>
        <v/>
      </c>
      <c r="HG53" s="132" t="str">
        <f t="shared" si="64"/>
        <v/>
      </c>
      <c r="HH53" s="132" t="str">
        <f t="shared" si="64"/>
        <v/>
      </c>
      <c r="HI53" s="132" t="str">
        <f t="shared" si="64"/>
        <v/>
      </c>
      <c r="HJ53" s="132" t="str">
        <f t="shared" si="64"/>
        <v/>
      </c>
      <c r="HK53" s="132" t="str">
        <f t="shared" si="64"/>
        <v/>
      </c>
      <c r="HL53" s="132" t="str">
        <f t="shared" si="64"/>
        <v/>
      </c>
      <c r="HM53" s="132" t="str">
        <f t="shared" si="64"/>
        <v/>
      </c>
      <c r="HN53" s="132" t="str">
        <f t="shared" si="64"/>
        <v/>
      </c>
      <c r="HO53" s="132" t="str">
        <f t="shared" si="64"/>
        <v/>
      </c>
      <c r="HP53" s="132" t="str">
        <f t="shared" si="64"/>
        <v/>
      </c>
      <c r="HQ53" s="132" t="str">
        <f t="shared" si="64"/>
        <v/>
      </c>
      <c r="HR53" s="132" t="str">
        <f t="shared" si="64"/>
        <v/>
      </c>
      <c r="HS53" s="132" t="str">
        <f t="shared" si="64"/>
        <v/>
      </c>
      <c r="HT53" s="132" t="str">
        <f t="shared" si="64"/>
        <v/>
      </c>
      <c r="HU53" s="132" t="str">
        <f t="shared" si="64"/>
        <v/>
      </c>
      <c r="HV53" s="132" t="str">
        <f t="shared" si="64"/>
        <v/>
      </c>
      <c r="HW53" s="132" t="str">
        <f t="shared" si="64"/>
        <v/>
      </c>
      <c r="HX53" s="132" t="str">
        <f t="shared" si="64"/>
        <v/>
      </c>
      <c r="HY53" s="132" t="str">
        <f t="shared" si="64"/>
        <v/>
      </c>
      <c r="HZ53" s="132" t="str">
        <f t="shared" si="64"/>
        <v/>
      </c>
      <c r="IA53" s="132" t="str">
        <f t="shared" si="64"/>
        <v/>
      </c>
      <c r="IB53" s="132" t="str">
        <f t="shared" si="64"/>
        <v/>
      </c>
      <c r="IC53" s="132" t="str">
        <f t="shared" si="64"/>
        <v/>
      </c>
      <c r="ID53" s="132" t="str">
        <f t="shared" si="64"/>
        <v/>
      </c>
      <c r="IE53" s="132" t="str">
        <f t="shared" si="64"/>
        <v/>
      </c>
      <c r="IF53" s="132" t="str">
        <f t="shared" si="64"/>
        <v/>
      </c>
      <c r="IG53" s="132" t="str">
        <f t="shared" si="64"/>
        <v/>
      </c>
      <c r="IH53" s="132" t="str">
        <f t="shared" si="64"/>
        <v/>
      </c>
      <c r="II53" s="132" t="str">
        <f t="shared" si="64"/>
        <v/>
      </c>
      <c r="IJ53" s="132" t="str">
        <f t="shared" si="64"/>
        <v/>
      </c>
      <c r="IK53" s="132" t="str">
        <f t="shared" si="64"/>
        <v/>
      </c>
      <c r="IL53" s="132" t="str">
        <f t="shared" si="64"/>
        <v/>
      </c>
      <c r="IM53" s="132" t="str">
        <f t="shared" si="64"/>
        <v/>
      </c>
      <c r="IN53" s="132" t="str">
        <f t="shared" si="64"/>
        <v/>
      </c>
      <c r="IO53" s="132" t="str">
        <f t="shared" si="64"/>
        <v/>
      </c>
      <c r="IP53" s="132" t="str">
        <f t="shared" si="64"/>
        <v/>
      </c>
      <c r="IQ53" s="132" t="str">
        <f t="shared" si="64"/>
        <v/>
      </c>
    </row>
    <row r="54" spans="1:252" x14ac:dyDescent="0.25">
      <c r="A54" s="132" t="s">
        <v>77</v>
      </c>
      <c r="B54" s="132">
        <f>MIN(B48:IR48,B52:IQ52)</f>
        <v>2.3788496919034552</v>
      </c>
    </row>
    <row r="55" spans="1:252" x14ac:dyDescent="0.25">
      <c r="A55" s="141" t="s">
        <v>74</v>
      </c>
      <c r="B55" s="132">
        <f>SUM(B49:IR49,B53:IQ53)</f>
        <v>0.63</v>
      </c>
    </row>
  </sheetData>
  <sheetProtection password="9E01"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Working Volume Calculator</vt:lpstr>
      <vt:lpstr>Sheet1</vt:lpstr>
      <vt:lpstr>'Working Volume Calculator'!B</vt:lpstr>
      <vt:lpstr>'Working Volume Calculator'!D</vt:lpstr>
      <vt:lpstr>'Working Volume Calculator'!L</vt:lpstr>
      <vt:lpstr>'Working Volume Calculator'!Print_Area</vt:lpstr>
      <vt:lpstr>'Working Volume Calculator'!W</vt:lpstr>
    </vt:vector>
  </TitlesOfParts>
  <Company>SIG Information Technology (SIG-IT)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Fransen - DairyNZ</dc:creator>
  <cp:lastModifiedBy>Tony Fransen</cp:lastModifiedBy>
  <cp:lastPrinted>2013-05-29T02:48:20Z</cp:lastPrinted>
  <dcterms:created xsi:type="dcterms:W3CDTF">2012-12-29T00:56:54Z</dcterms:created>
  <dcterms:modified xsi:type="dcterms:W3CDTF">2014-05-17T08:57:44Z</dcterms:modified>
</cp:coreProperties>
</file>