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1"/>
  </bookViews>
  <sheets>
    <sheet name="Instructions" sheetId="1" r:id="rId1"/>
    <sheet name="Gross Margin" sheetId="2" r:id="rId2"/>
  </sheets>
  <definedNames>
    <definedName name="_xlnm.Print_Area" localSheetId="1">'Gross Margin'!$I$1:$N$51</definedName>
  </definedNames>
  <calcPr fullCalcOnLoad="1"/>
</workbook>
</file>

<file path=xl/sharedStrings.xml><?xml version="1.0" encoding="utf-8"?>
<sst xmlns="http://schemas.openxmlformats.org/spreadsheetml/2006/main" count="164" uniqueCount="80">
  <si>
    <t>Crop:</t>
  </si>
  <si>
    <t>Sowing date</t>
  </si>
  <si>
    <t>Harvest date:</t>
  </si>
  <si>
    <t>Process</t>
  </si>
  <si>
    <t>Detail</t>
  </si>
  <si>
    <t>cost/unit</t>
  </si>
  <si>
    <t>UOM</t>
  </si>
  <si>
    <t>total</t>
  </si>
  <si>
    <t>Quantity</t>
  </si>
  <si>
    <t>VARIABLE COSTS - per hectare:</t>
  </si>
  <si>
    <t>DIRECT INCOME - per hectare:</t>
  </si>
  <si>
    <t>price/unit</t>
  </si>
  <si>
    <t>Yield/ha</t>
  </si>
  <si>
    <t>Total Income:</t>
  </si>
  <si>
    <t>Total Expenditure:</t>
  </si>
  <si>
    <t>kgDM</t>
  </si>
  <si>
    <t>on expenditure</t>
  </si>
  <si>
    <t>Months</t>
  </si>
  <si>
    <t>Primary cultivation</t>
  </si>
  <si>
    <t>Drilling</t>
  </si>
  <si>
    <t>Seed</t>
  </si>
  <si>
    <t>Other costs</t>
  </si>
  <si>
    <t>Cartage</t>
  </si>
  <si>
    <t>Irrigation</t>
  </si>
  <si>
    <t>Soil test</t>
  </si>
  <si>
    <t>150 mm sample per paddock</t>
  </si>
  <si>
    <t>each</t>
  </si>
  <si>
    <t>Fertiliser</t>
  </si>
  <si>
    <t>At sowing</t>
  </si>
  <si>
    <t>Contract drilling</t>
  </si>
  <si>
    <t>Rolling</t>
  </si>
  <si>
    <t>Follow up</t>
  </si>
  <si>
    <t>Spreading</t>
  </si>
  <si>
    <t>Weed &amp; Pest</t>
  </si>
  <si>
    <t xml:space="preserve">Herbicide </t>
  </si>
  <si>
    <t>Insecticide</t>
  </si>
  <si>
    <t>Fungicide</t>
  </si>
  <si>
    <t>hours</t>
  </si>
  <si>
    <t>hectare</t>
  </si>
  <si>
    <t>Barley</t>
  </si>
  <si>
    <t>Days in crop:</t>
  </si>
  <si>
    <t>Chemical - glyphosate</t>
  </si>
  <si>
    <t>litres</t>
  </si>
  <si>
    <t>Pass</t>
  </si>
  <si>
    <t>Discing -  @  1ha/hr/pass</t>
  </si>
  <si>
    <t>Harrows- @ 4ha/hr/pass</t>
  </si>
  <si>
    <t>Barley seed</t>
  </si>
  <si>
    <t>kg/ha</t>
  </si>
  <si>
    <t>Herbicide - post plant</t>
  </si>
  <si>
    <t>Appln</t>
  </si>
  <si>
    <t>bale</t>
  </si>
  <si>
    <t>Application</t>
  </si>
  <si>
    <t>t/ha</t>
  </si>
  <si>
    <t>Oats</t>
  </si>
  <si>
    <t>Location:</t>
  </si>
  <si>
    <t xml:space="preserve">Initial Spray </t>
  </si>
  <si>
    <t>Milton oats seed</t>
  </si>
  <si>
    <t>Urea</t>
  </si>
  <si>
    <t>DairyNZ catch crop gross margin calculator</t>
  </si>
  <si>
    <t>Aim</t>
  </si>
  <si>
    <t>How to use:</t>
  </si>
  <si>
    <t>Secondary cultiv.</t>
  </si>
  <si>
    <t>Crop 1 gross margin:</t>
  </si>
  <si>
    <t>DairyNZ catch crop gross margin analysis</t>
  </si>
  <si>
    <t>Notes</t>
  </si>
  <si>
    <t>Crop 1 c/kg DM:</t>
  </si>
  <si>
    <t>Gross margin/hec</t>
  </si>
  <si>
    <t>Cost c/kg DM</t>
  </si>
  <si>
    <t>This is a financial tool. It estimates the relative profitability of different catch crop options.
Gross margin is the difference between estimated income and variable costs. Fixed over heads are not included as they will be incured regardless of the crop.</t>
  </si>
  <si>
    <t>Interest cost*</t>
  </si>
  <si>
    <t>Baleage at 40c/kg DM</t>
  </si>
  <si>
    <t>Contractor</t>
  </si>
  <si>
    <t>Mow, rake, wrap</t>
  </si>
  <si>
    <t>Baleage - 300kgDM/bale</t>
  </si>
  <si>
    <t>Harvested for baleage</t>
  </si>
  <si>
    <t>Example</t>
  </si>
  <si>
    <t>Waikato</t>
  </si>
  <si>
    <t>Example gross margin:</t>
  </si>
  <si>
    <t>Example c/kg DM:</t>
  </si>
  <si>
    <r>
      <t xml:space="preserve">
Light green fields surrounded by a border are data fields and require filling in. Use the TAB key on your keyboard to easily jump between these fields.
</t>
    </r>
    <r>
      <rPr>
        <i/>
        <sz val="11"/>
        <color indexed="8"/>
        <rFont val="Arial"/>
        <family val="2"/>
      </rPr>
      <t xml:space="preserve">All other fields are locked (no data can be entered).
</t>
    </r>
    <r>
      <rPr>
        <sz val="11"/>
        <color theme="1"/>
        <rFont val="Arial"/>
        <family val="2"/>
      </rPr>
      <t xml:space="preserve">
1.  Calculate Direct income - enter potential yield, unit of measure, and price per unit. This will calculate income per hectare.  
2.  Enter all variable costs of establishing the crop.
*Interest cost  is the  cost of borrowing from the farm's overdraft account to pay for the variable costs.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</si>
</sst>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
  </numFmts>
  <fonts count="66">
    <font>
      <sz val="11"/>
      <color theme="1"/>
      <name val="Arial"/>
      <family val="2"/>
    </font>
    <font>
      <sz val="11"/>
      <color indexed="8"/>
      <name val="Arial"/>
      <family val="2"/>
    </font>
    <font>
      <i/>
      <sz val="11"/>
      <color indexed="8"/>
      <name val="Arial"/>
      <family val="2"/>
    </font>
    <font>
      <sz val="11"/>
      <color indexed="17"/>
      <name val="Arial"/>
      <family val="2"/>
    </font>
    <font>
      <sz val="11"/>
      <color indexed="60"/>
      <name val="Arial"/>
      <family val="2"/>
    </font>
    <font>
      <sz val="11"/>
      <color indexed="20"/>
      <name val="Arial"/>
      <family val="2"/>
    </font>
    <font>
      <b/>
      <i/>
      <sz val="18"/>
      <color indexed="9"/>
      <name val="Arial"/>
      <family val="2"/>
    </font>
    <font>
      <b/>
      <i/>
      <sz val="11"/>
      <color indexed="8"/>
      <name val="Arial"/>
      <family val="2"/>
    </font>
    <font>
      <b/>
      <i/>
      <sz val="14"/>
      <color indexed="8"/>
      <name val="Arial"/>
      <family val="2"/>
    </font>
    <font>
      <sz val="10"/>
      <name val="Arial"/>
      <family val="2"/>
    </font>
    <font>
      <sz val="9"/>
      <color indexed="8"/>
      <name val="Arial"/>
      <family val="2"/>
    </font>
    <font>
      <i/>
      <sz val="9"/>
      <color indexed="8"/>
      <name val="Arial"/>
      <family val="2"/>
    </font>
    <font>
      <b/>
      <i/>
      <sz val="12"/>
      <color indexed="8"/>
      <name val="Arial"/>
      <family val="2"/>
    </font>
    <font>
      <sz val="10"/>
      <color indexed="8"/>
      <name val="Arial"/>
      <family val="2"/>
    </font>
    <font>
      <sz val="10"/>
      <color indexed="17"/>
      <name val="Arial"/>
      <family val="2"/>
    </font>
    <font>
      <b/>
      <i/>
      <sz val="10"/>
      <name val="Arial"/>
      <family val="2"/>
    </font>
    <font>
      <b/>
      <sz val="10"/>
      <color indexed="8"/>
      <name val="Arial"/>
      <family val="2"/>
    </font>
    <font>
      <sz val="12"/>
      <color indexed="8"/>
      <name val="Arial"/>
      <family val="2"/>
    </font>
    <font>
      <i/>
      <sz val="12"/>
      <color indexed="8"/>
      <name val="Arial"/>
      <family val="2"/>
    </font>
    <font>
      <b/>
      <sz val="11"/>
      <color indexed="8"/>
      <name val="Arial"/>
      <family val="2"/>
    </font>
    <font>
      <b/>
      <sz val="12"/>
      <color indexed="8"/>
      <name val="Arial"/>
      <family val="2"/>
    </font>
    <font>
      <b/>
      <sz val="9"/>
      <color indexed="8"/>
      <name val="Arial"/>
      <family val="2"/>
    </font>
    <font>
      <b/>
      <i/>
      <sz val="10"/>
      <color indexed="8"/>
      <name val="Arial"/>
      <family val="2"/>
    </font>
    <font>
      <sz val="18"/>
      <color indexed="57"/>
      <name val="Arial"/>
      <family val="2"/>
    </font>
    <font>
      <b/>
      <sz val="15"/>
      <color indexed="57"/>
      <name val="Arial"/>
      <family val="2"/>
    </font>
    <font>
      <b/>
      <sz val="13"/>
      <color indexed="57"/>
      <name val="Arial"/>
      <family val="2"/>
    </font>
    <font>
      <b/>
      <sz val="11"/>
      <color indexed="57"/>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b/>
      <sz val="6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b/>
      <i/>
      <sz val="18"/>
      <color theme="0"/>
      <name val="Arial"/>
      <family val="2"/>
    </font>
    <font>
      <b/>
      <i/>
      <sz val="11"/>
      <color theme="1"/>
      <name val="Arial"/>
      <family val="2"/>
    </font>
    <font>
      <b/>
      <i/>
      <sz val="14"/>
      <color theme="1"/>
      <name val="Arial"/>
      <family val="2"/>
    </font>
    <font>
      <sz val="9"/>
      <color theme="1"/>
      <name val="Arial"/>
      <family val="2"/>
    </font>
    <font>
      <i/>
      <sz val="9"/>
      <color theme="1"/>
      <name val="Arial"/>
      <family val="2"/>
    </font>
    <font>
      <b/>
      <i/>
      <sz val="12"/>
      <color theme="1"/>
      <name val="Arial"/>
      <family val="2"/>
    </font>
    <font>
      <sz val="10"/>
      <color theme="1"/>
      <name val="Arial"/>
      <family val="2"/>
    </font>
    <font>
      <sz val="10"/>
      <color rgb="FF006100"/>
      <name val="Arial"/>
      <family val="2"/>
    </font>
    <font>
      <b/>
      <sz val="10"/>
      <color theme="1"/>
      <name val="Arial"/>
      <family val="2"/>
    </font>
    <font>
      <sz val="12"/>
      <color theme="1"/>
      <name val="Arial"/>
      <family val="2"/>
    </font>
    <font>
      <i/>
      <sz val="12"/>
      <color theme="1"/>
      <name val="Arial"/>
      <family val="2"/>
    </font>
    <font>
      <b/>
      <sz val="12"/>
      <color theme="1"/>
      <name val="Arial"/>
      <family val="2"/>
    </font>
    <font>
      <b/>
      <sz val="9"/>
      <color theme="1"/>
      <name val="Arial"/>
      <family val="2"/>
    </font>
    <font>
      <b/>
      <i/>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353737"/>
        <bgColor indexed="64"/>
      </patternFill>
    </fill>
    <fill>
      <patternFill patternType="solid">
        <fgColor rgb="FFEDFFD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
      <left/>
      <right/>
      <top style="hair">
        <color theme="0" tint="-0.4999699890613556"/>
      </top>
      <bottom style="hair">
        <color theme="0" tint="-0.4999699890613556"/>
      </bottom>
    </border>
    <border>
      <left style="hair">
        <color theme="0" tint="-0.4999699890613556"/>
      </left>
      <right style="hair">
        <color theme="0" tint="-0.4999699890613556"/>
      </right>
      <top style="thin"/>
      <bottom style="thin"/>
    </border>
    <border>
      <left/>
      <right/>
      <top style="thin"/>
      <bottom style="thin"/>
    </border>
    <border>
      <left style="hair">
        <color theme="0" tint="-0.4999699890613556"/>
      </left>
      <right style="hair">
        <color theme="0" tint="-0.4999699890613556"/>
      </right>
      <top style="thin"/>
      <bottom style="hair">
        <color theme="0" tint="-0.4999699890613556"/>
      </bottom>
    </border>
    <border>
      <left/>
      <right/>
      <top style="thin"/>
      <bottom style="hair">
        <color theme="0" tint="-0.4999699890613556"/>
      </bottom>
    </border>
    <border>
      <left style="hair">
        <color theme="0" tint="-0.4999699890613556"/>
      </left>
      <right style="hair">
        <color theme="0" tint="-0.4999699890613556"/>
      </right>
      <top style="hair">
        <color theme="0" tint="-0.4999699890613556"/>
      </top>
      <bottom style="thin"/>
    </border>
    <border>
      <left/>
      <right/>
      <top style="hair">
        <color theme="0" tint="-0.4999699890613556"/>
      </top>
      <bottom style="thin"/>
    </border>
    <border>
      <left style="hair">
        <color theme="0" tint="-0.4999699890613556"/>
      </left>
      <right/>
      <top style="thin"/>
      <bottom style="thin"/>
    </border>
    <border>
      <left style="hair">
        <color theme="0" tint="-0.4999699890613556"/>
      </left>
      <right/>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bottom style="hair">
        <color theme="0" tint="-0.4999699890613556"/>
      </bottom>
    </border>
    <border>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right/>
      <top/>
      <bottom style="hair">
        <color theme="0" tint="-0.4999699890613556"/>
      </bottom>
    </border>
    <border>
      <left/>
      <right/>
      <top style="hair">
        <color theme="0" tint="-0.4999699890613556"/>
      </top>
      <bottom/>
    </border>
    <border>
      <left style="thin">
        <color theme="0" tint="-0.4999699890613556"/>
      </left>
      <right/>
      <top style="thin">
        <color theme="0" tint="-0.4999699890613556"/>
      </top>
      <bottom/>
    </border>
    <border>
      <left style="thin">
        <color theme="0" tint="-0.4999699890613556"/>
      </left>
      <right style="hair">
        <color theme="0" tint="-0.4999699890613556"/>
      </right>
      <top style="thin">
        <color theme="0" tint="-0.4999699890613556"/>
      </top>
      <bottom/>
    </border>
    <border>
      <left style="hair">
        <color theme="0" tint="-0.4999699890613556"/>
      </left>
      <right style="hair">
        <color theme="0" tint="-0.4999699890613556"/>
      </right>
      <top style="thin">
        <color theme="0" tint="-0.4999699890613556"/>
      </top>
      <bottom/>
    </border>
    <border>
      <left style="hair">
        <color theme="0" tint="-0.4999699890613556"/>
      </left>
      <right style="thin">
        <color theme="0" tint="-0.4999699890613556"/>
      </right>
      <top style="thin">
        <color theme="0" tint="-0.4999699890613556"/>
      </top>
      <bottom/>
    </border>
    <border>
      <left style="thin"/>
      <right/>
      <top style="thin"/>
      <bottom style="thin"/>
    </border>
    <border>
      <left/>
      <right style="thin"/>
      <top style="thin"/>
      <bottom style="thin"/>
    </border>
    <border>
      <left style="thin"/>
      <right/>
      <top style="thin"/>
      <bottom/>
    </border>
    <border>
      <left/>
      <right style="thin"/>
      <top style="thin"/>
      <bottom style="hair">
        <color theme="0" tint="-0.4999699890613556"/>
      </bottom>
    </border>
    <border>
      <left style="thin"/>
      <right/>
      <top/>
      <bottom style="thin"/>
    </border>
    <border>
      <left/>
      <right style="thin"/>
      <top style="hair">
        <color theme="0" tint="-0.4999699890613556"/>
      </top>
      <bottom style="thin"/>
    </border>
    <border>
      <left style="thin"/>
      <right/>
      <top/>
      <bottom/>
    </border>
    <border>
      <left/>
      <right style="thin"/>
      <top style="hair">
        <color theme="0" tint="-0.4999699890613556"/>
      </top>
      <bottom style="hair">
        <color theme="0" tint="-0.4999699890613556"/>
      </bottom>
    </border>
    <border>
      <left style="hair">
        <color theme="0" tint="-0.4999699890613556"/>
      </left>
      <right/>
      <top/>
      <bottom style="hair">
        <color theme="0" tint="-0.4999699890613556"/>
      </bottom>
    </border>
    <border>
      <left/>
      <right style="hair">
        <color theme="0" tint="-0.4999699890613556"/>
      </right>
      <top/>
      <bottom style="hair">
        <color theme="0" tint="-0.4999699890613556"/>
      </bottom>
    </border>
    <border>
      <left style="hair">
        <color theme="0" tint="-0.4999699890613556"/>
      </left>
      <right/>
      <top/>
      <bottom/>
    </border>
    <border>
      <left/>
      <right style="hair">
        <color theme="0" tint="-0.4999699890613556"/>
      </right>
      <top/>
      <bottom/>
    </border>
    <border>
      <left style="hair">
        <color theme="0" tint="-0.4999699890613556"/>
      </left>
      <right style="hair">
        <color theme="0" tint="-0.4999699890613556"/>
      </right>
      <top/>
      <bottom/>
    </border>
    <border>
      <left style="hair">
        <color theme="0" tint="-0.4999699890613556"/>
      </left>
      <right/>
      <top style="hair">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0">
    <xf numFmtId="0" fontId="0" fillId="0" borderId="0" xfId="0" applyFont="1" applyAlignment="1">
      <alignment/>
    </xf>
    <xf numFmtId="0" fontId="0" fillId="22" borderId="0" xfId="0" applyFill="1" applyAlignment="1">
      <alignment/>
    </xf>
    <xf numFmtId="0" fontId="52" fillId="22" borderId="0" xfId="0" applyFont="1" applyFill="1" applyAlignment="1">
      <alignment vertical="center"/>
    </xf>
    <xf numFmtId="0" fontId="53" fillId="10" borderId="0" xfId="0" applyFont="1" applyFill="1" applyAlignment="1">
      <alignment vertical="center"/>
    </xf>
    <xf numFmtId="0" fontId="54" fillId="10" borderId="0" xfId="0" applyFont="1" applyFill="1" applyAlignment="1">
      <alignment vertical="center"/>
    </xf>
    <xf numFmtId="0" fontId="9" fillId="33" borderId="10" xfId="39" applyFont="1" applyFill="1" applyBorder="1" applyAlignment="1" applyProtection="1">
      <alignment horizontal="center" vertical="center"/>
      <protection locked="0"/>
    </xf>
    <xf numFmtId="0" fontId="0" fillId="33" borderId="0" xfId="0" applyFill="1" applyAlignment="1">
      <alignment/>
    </xf>
    <xf numFmtId="0" fontId="0" fillId="33" borderId="0" xfId="0" applyFill="1" applyAlignment="1">
      <alignment vertical="center" wrapText="1"/>
    </xf>
    <xf numFmtId="165" fontId="9" fillId="22" borderId="10" xfId="39" applyNumberFormat="1" applyFont="1" applyFill="1" applyBorder="1" applyAlignment="1" applyProtection="1">
      <alignment horizontal="center" vertical="center"/>
      <protection/>
    </xf>
    <xf numFmtId="44" fontId="9" fillId="10" borderId="10" xfId="39" applyNumberFormat="1" applyFont="1" applyFill="1" applyBorder="1" applyAlignment="1" applyProtection="1">
      <alignment horizontal="center" vertical="center"/>
      <protection/>
    </xf>
    <xf numFmtId="0" fontId="9" fillId="33" borderId="11" xfId="54" applyFont="1" applyFill="1" applyBorder="1" applyAlignment="1" applyProtection="1">
      <alignment vertical="center"/>
      <protection locked="0"/>
    </xf>
    <xf numFmtId="0" fontId="9" fillId="33" borderId="10" xfId="54" applyFont="1" applyFill="1" applyBorder="1" applyAlignment="1" applyProtection="1">
      <alignment vertical="center"/>
      <protection locked="0"/>
    </xf>
    <xf numFmtId="0" fontId="9" fillId="33" borderId="12" xfId="54" applyFont="1" applyFill="1" applyBorder="1" applyAlignment="1" applyProtection="1">
      <alignment vertical="center"/>
      <protection locked="0"/>
    </xf>
    <xf numFmtId="0" fontId="9" fillId="33" borderId="13" xfId="54" applyFont="1" applyFill="1" applyBorder="1" applyAlignment="1" applyProtection="1">
      <alignment vertical="center"/>
      <protection locked="0"/>
    </xf>
    <xf numFmtId="0" fontId="9" fillId="33" borderId="14" xfId="54" applyFont="1" applyFill="1" applyBorder="1" applyAlignment="1" applyProtection="1">
      <alignment vertical="center"/>
      <protection locked="0"/>
    </xf>
    <xf numFmtId="0" fontId="9" fillId="33" borderId="15" xfId="54" applyFont="1" applyFill="1" applyBorder="1" applyAlignment="1" applyProtection="1">
      <alignment vertical="center"/>
      <protection locked="0"/>
    </xf>
    <xf numFmtId="0" fontId="9" fillId="33" borderId="16" xfId="54" applyFont="1" applyFill="1" applyBorder="1" applyAlignment="1" applyProtection="1">
      <alignment vertical="center"/>
      <protection locked="0"/>
    </xf>
    <xf numFmtId="0" fontId="9" fillId="33" borderId="17" xfId="54" applyFont="1" applyFill="1" applyBorder="1" applyAlignment="1" applyProtection="1">
      <alignment vertical="center"/>
      <protection locked="0"/>
    </xf>
    <xf numFmtId="0" fontId="9" fillId="33" borderId="18" xfId="54" applyFont="1" applyFill="1" applyBorder="1" applyAlignment="1" applyProtection="1">
      <alignment vertical="center"/>
      <protection locked="0"/>
    </xf>
    <xf numFmtId="0" fontId="55" fillId="22" borderId="0" xfId="0" applyFont="1" applyFill="1" applyAlignment="1" applyProtection="1">
      <alignment/>
      <protection/>
    </xf>
    <xf numFmtId="0" fontId="52" fillId="22" borderId="0" xfId="0" applyFont="1" applyFill="1" applyAlignment="1" applyProtection="1">
      <alignment horizontal="left" vertical="center" indent="1"/>
      <protection/>
    </xf>
    <xf numFmtId="0" fontId="55" fillId="0" borderId="0" xfId="0" applyFont="1" applyAlignment="1" applyProtection="1">
      <alignment/>
      <protection/>
    </xf>
    <xf numFmtId="0" fontId="55" fillId="33" borderId="0" xfId="0" applyFont="1" applyFill="1" applyAlignment="1" applyProtection="1">
      <alignment/>
      <protection/>
    </xf>
    <xf numFmtId="0" fontId="56" fillId="33" borderId="0" xfId="0" applyFont="1" applyFill="1" applyAlignment="1" applyProtection="1">
      <alignment horizontal="right"/>
      <protection/>
    </xf>
    <xf numFmtId="0" fontId="55" fillId="33" borderId="0" xfId="0" applyFont="1" applyFill="1" applyBorder="1" applyAlignment="1" applyProtection="1">
      <alignment/>
      <protection/>
    </xf>
    <xf numFmtId="0" fontId="55" fillId="33" borderId="0" xfId="0" applyFont="1" applyFill="1" applyBorder="1" applyAlignment="1" applyProtection="1">
      <alignment horizontal="right" vertical="center"/>
      <protection/>
    </xf>
    <xf numFmtId="0" fontId="57" fillId="33" borderId="0" xfId="0" applyFont="1" applyFill="1" applyAlignment="1" applyProtection="1">
      <alignment vertical="center"/>
      <protection/>
    </xf>
    <xf numFmtId="0" fontId="56" fillId="16" borderId="19" xfId="0" applyFont="1" applyFill="1" applyBorder="1" applyAlignment="1" applyProtection="1">
      <alignment vertical="center"/>
      <protection/>
    </xf>
    <xf numFmtId="0" fontId="57" fillId="16" borderId="11" xfId="0" applyFont="1" applyFill="1" applyBorder="1" applyAlignment="1" applyProtection="1">
      <alignment vertical="center"/>
      <protection/>
    </xf>
    <xf numFmtId="0" fontId="57" fillId="16" borderId="20"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57" fillId="0" borderId="0" xfId="0" applyFont="1" applyAlignment="1" applyProtection="1">
      <alignment vertical="center"/>
      <protection/>
    </xf>
    <xf numFmtId="0" fontId="55" fillId="33" borderId="0" xfId="0" applyFont="1" applyFill="1" applyAlignment="1" applyProtection="1">
      <alignment vertical="center"/>
      <protection/>
    </xf>
    <xf numFmtId="0" fontId="58" fillId="34" borderId="10" xfId="0" applyFont="1" applyFill="1" applyBorder="1" applyAlignment="1" applyProtection="1">
      <alignment horizontal="right" vertical="center"/>
      <protection/>
    </xf>
    <xf numFmtId="0" fontId="9" fillId="33" borderId="10" xfId="39" applyFont="1" applyFill="1" applyBorder="1" applyAlignment="1" applyProtection="1">
      <alignment horizontal="center" vertical="center"/>
      <protection/>
    </xf>
    <xf numFmtId="0" fontId="58" fillId="33" borderId="10" xfId="0" applyFont="1" applyFill="1" applyBorder="1" applyAlignment="1" applyProtection="1">
      <alignment vertical="center"/>
      <protection/>
    </xf>
    <xf numFmtId="0" fontId="58" fillId="33" borderId="19" xfId="0" applyFont="1" applyFill="1" applyBorder="1" applyAlignment="1" applyProtection="1">
      <alignment vertical="center"/>
      <protection/>
    </xf>
    <xf numFmtId="0" fontId="58" fillId="33" borderId="11" xfId="0" applyFont="1" applyFill="1" applyBorder="1" applyAlignment="1" applyProtection="1">
      <alignment vertical="center"/>
      <protection/>
    </xf>
    <xf numFmtId="0" fontId="58" fillId="33" borderId="20" xfId="0" applyFont="1" applyFill="1" applyBorder="1" applyAlignment="1" applyProtection="1">
      <alignment vertical="center"/>
      <protection/>
    </xf>
    <xf numFmtId="0" fontId="58" fillId="33" borderId="0" xfId="0" applyFont="1" applyFill="1" applyBorder="1" applyAlignment="1" applyProtection="1">
      <alignment vertical="center"/>
      <protection/>
    </xf>
    <xf numFmtId="0" fontId="55" fillId="0" borderId="0" xfId="0" applyFont="1" applyAlignment="1" applyProtection="1">
      <alignment vertical="center"/>
      <protection/>
    </xf>
    <xf numFmtId="0" fontId="58" fillId="22" borderId="10" xfId="0" applyFont="1" applyFill="1" applyBorder="1" applyAlignment="1" applyProtection="1">
      <alignment horizontal="right" vertical="center"/>
      <protection/>
    </xf>
    <xf numFmtId="0" fontId="58" fillId="10" borderId="10" xfId="0" applyFont="1" applyFill="1" applyBorder="1" applyAlignment="1" applyProtection="1">
      <alignment horizontal="right" vertical="center"/>
      <protection/>
    </xf>
    <xf numFmtId="0" fontId="58" fillId="34" borderId="19" xfId="0" applyFont="1" applyFill="1" applyBorder="1" applyAlignment="1" applyProtection="1">
      <alignment horizontal="right" vertical="center"/>
      <protection/>
    </xf>
    <xf numFmtId="164" fontId="9" fillId="34" borderId="21" xfId="42" applyNumberFormat="1" applyFont="1" applyFill="1" applyBorder="1" applyAlignment="1" applyProtection="1">
      <alignment horizontal="center" vertical="center"/>
      <protection/>
    </xf>
    <xf numFmtId="164" fontId="9" fillId="34" borderId="10" xfId="42" applyNumberFormat="1" applyFont="1" applyFill="1" applyBorder="1" applyAlignment="1" applyProtection="1">
      <alignment horizontal="center" vertical="center"/>
      <protection/>
    </xf>
    <xf numFmtId="0" fontId="56" fillId="33" borderId="0" xfId="0" applyFont="1" applyFill="1" applyBorder="1" applyAlignment="1" applyProtection="1">
      <alignment horizontal="right" vertical="center"/>
      <protection/>
    </xf>
    <xf numFmtId="164" fontId="59" fillId="33" borderId="0" xfId="42" applyNumberFormat="1" applyFont="1" applyFill="1" applyBorder="1" applyAlignment="1" applyProtection="1">
      <alignment vertical="center"/>
      <protection/>
    </xf>
    <xf numFmtId="0" fontId="58" fillId="33" borderId="0" xfId="0" applyFont="1" applyFill="1" applyBorder="1" applyAlignment="1" applyProtection="1">
      <alignment horizontal="right" vertical="center"/>
      <protection/>
    </xf>
    <xf numFmtId="164" fontId="15" fillId="10" borderId="19" xfId="42" applyNumberFormat="1" applyFont="1" applyFill="1" applyBorder="1" applyAlignment="1" applyProtection="1">
      <alignment vertical="center"/>
      <protection/>
    </xf>
    <xf numFmtId="0" fontId="15" fillId="10" borderId="11" xfId="0" applyFont="1" applyFill="1" applyBorder="1" applyAlignment="1" applyProtection="1">
      <alignment vertical="center"/>
      <protection/>
    </xf>
    <xf numFmtId="0" fontId="15" fillId="10" borderId="20" xfId="0"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58" fillId="35" borderId="22" xfId="0" applyFont="1" applyFill="1" applyBorder="1" applyAlignment="1" applyProtection="1">
      <alignment vertical="center"/>
      <protection/>
    </xf>
    <xf numFmtId="0" fontId="58" fillId="35" borderId="23" xfId="0" applyFont="1" applyFill="1" applyBorder="1" applyAlignment="1" applyProtection="1">
      <alignment vertical="center"/>
      <protection/>
    </xf>
    <xf numFmtId="0" fontId="58" fillId="35" borderId="10" xfId="0" applyFont="1" applyFill="1" applyBorder="1" applyAlignment="1" applyProtection="1">
      <alignment vertical="center"/>
      <protection/>
    </xf>
    <xf numFmtId="0" fontId="9" fillId="33" borderId="11" xfId="54" applyFont="1" applyFill="1" applyBorder="1" applyAlignment="1" applyProtection="1">
      <alignment vertical="center"/>
      <protection/>
    </xf>
    <xf numFmtId="0" fontId="9" fillId="33" borderId="10" xfId="54" applyFont="1" applyFill="1" applyBorder="1" applyAlignment="1" applyProtection="1">
      <alignment vertical="center"/>
      <protection/>
    </xf>
    <xf numFmtId="165" fontId="9" fillId="34" borderId="20" xfId="44" applyNumberFormat="1" applyFont="1" applyFill="1" applyBorder="1" applyAlignment="1" applyProtection="1">
      <alignment vertical="center"/>
      <protection/>
    </xf>
    <xf numFmtId="165" fontId="9" fillId="33" borderId="0" xfId="44" applyNumberFormat="1" applyFont="1" applyFill="1" applyBorder="1" applyAlignment="1" applyProtection="1">
      <alignment vertical="center"/>
      <protection/>
    </xf>
    <xf numFmtId="165" fontId="9" fillId="34" borderId="23" xfId="44" applyNumberFormat="1" applyFont="1" applyFill="1" applyBorder="1" applyAlignment="1" applyProtection="1">
      <alignment vertical="center"/>
      <protection/>
    </xf>
    <xf numFmtId="165" fontId="9" fillId="34" borderId="22" xfId="44" applyNumberFormat="1" applyFont="1" applyFill="1" applyBorder="1" applyAlignment="1" applyProtection="1">
      <alignment vertical="center"/>
      <protection/>
    </xf>
    <xf numFmtId="0" fontId="55" fillId="33" borderId="0" xfId="0" applyFont="1" applyFill="1" applyBorder="1" applyAlignment="1" applyProtection="1">
      <alignment vertical="center"/>
      <protection/>
    </xf>
    <xf numFmtId="0" fontId="56" fillId="35" borderId="19" xfId="0" applyFont="1" applyFill="1" applyBorder="1" applyAlignment="1" applyProtection="1">
      <alignment horizontal="right" vertical="center"/>
      <protection/>
    </xf>
    <xf numFmtId="0" fontId="56" fillId="35" borderId="20" xfId="0" applyFont="1" applyFill="1" applyBorder="1" applyAlignment="1" applyProtection="1">
      <alignment horizontal="right" vertical="center"/>
      <protection/>
    </xf>
    <xf numFmtId="0" fontId="58" fillId="35" borderId="11" xfId="0" applyFont="1" applyFill="1" applyBorder="1" applyAlignment="1" applyProtection="1">
      <alignment vertical="center"/>
      <protection/>
    </xf>
    <xf numFmtId="165" fontId="60" fillId="35" borderId="11" xfId="44" applyNumberFormat="1" applyFont="1" applyFill="1" applyBorder="1" applyAlignment="1" applyProtection="1">
      <alignment horizontal="right" vertical="center"/>
      <protection/>
    </xf>
    <xf numFmtId="165" fontId="60" fillId="35" borderId="20" xfId="44" applyNumberFormat="1" applyFont="1" applyFill="1" applyBorder="1" applyAlignment="1" applyProtection="1">
      <alignment vertical="center"/>
      <protection/>
    </xf>
    <xf numFmtId="165" fontId="60" fillId="33" borderId="0" xfId="44" applyNumberFormat="1" applyFont="1" applyFill="1" applyBorder="1" applyAlignment="1" applyProtection="1">
      <alignment vertical="center"/>
      <protection/>
    </xf>
    <xf numFmtId="165" fontId="60" fillId="35" borderId="19" xfId="44" applyNumberFormat="1" applyFont="1" applyFill="1" applyBorder="1" applyAlignment="1" applyProtection="1">
      <alignment horizontal="right" vertical="center"/>
      <protection/>
    </xf>
    <xf numFmtId="0" fontId="58" fillId="35" borderId="24" xfId="0" applyFont="1" applyFill="1" applyBorder="1" applyAlignment="1" applyProtection="1">
      <alignment vertical="center"/>
      <protection/>
    </xf>
    <xf numFmtId="165" fontId="60" fillId="35" borderId="24" xfId="44" applyNumberFormat="1" applyFont="1" applyFill="1" applyBorder="1" applyAlignment="1" applyProtection="1">
      <alignment horizontal="right" vertical="center"/>
      <protection/>
    </xf>
    <xf numFmtId="165" fontId="60" fillId="33" borderId="0" xfId="44" applyNumberFormat="1" applyFont="1" applyFill="1" applyBorder="1" applyAlignment="1" applyProtection="1">
      <alignment horizontal="right" vertical="center"/>
      <protection/>
    </xf>
    <xf numFmtId="0" fontId="58" fillId="10" borderId="25" xfId="0" applyFont="1" applyFill="1" applyBorder="1" applyAlignment="1" applyProtection="1">
      <alignment vertical="center"/>
      <protection/>
    </xf>
    <xf numFmtId="165" fontId="58" fillId="10" borderId="25" xfId="44" applyNumberFormat="1" applyFont="1" applyFill="1" applyBorder="1" applyAlignment="1" applyProtection="1">
      <alignment vertical="center"/>
      <protection/>
    </xf>
    <xf numFmtId="165" fontId="58" fillId="10" borderId="22" xfId="44" applyNumberFormat="1" applyFont="1" applyFill="1" applyBorder="1" applyAlignment="1" applyProtection="1">
      <alignment vertical="center"/>
      <protection/>
    </xf>
    <xf numFmtId="165" fontId="58" fillId="33" borderId="0" xfId="44" applyNumberFormat="1" applyFont="1" applyFill="1" applyBorder="1" applyAlignment="1" applyProtection="1">
      <alignment vertical="center"/>
      <protection/>
    </xf>
    <xf numFmtId="0" fontId="56" fillId="35" borderId="26" xfId="0" applyFont="1" applyFill="1" applyBorder="1" applyAlignment="1" applyProtection="1">
      <alignment horizontal="right" vertical="center"/>
      <protection/>
    </xf>
    <xf numFmtId="0" fontId="58" fillId="35" borderId="27" xfId="0" applyFont="1" applyFill="1" applyBorder="1" applyAlignment="1" applyProtection="1">
      <alignment vertical="center"/>
      <protection/>
    </xf>
    <xf numFmtId="0" fontId="58" fillId="35" borderId="28" xfId="0" applyFont="1" applyFill="1" applyBorder="1" applyAlignment="1" applyProtection="1">
      <alignment vertical="center"/>
      <protection/>
    </xf>
    <xf numFmtId="165" fontId="58" fillId="35" borderId="28" xfId="44" applyNumberFormat="1" applyFont="1" applyFill="1" applyBorder="1" applyAlignment="1" applyProtection="1">
      <alignment vertical="center"/>
      <protection/>
    </xf>
    <xf numFmtId="165" fontId="58" fillId="35" borderId="29" xfId="44" applyNumberFormat="1" applyFont="1" applyFill="1" applyBorder="1" applyAlignment="1" applyProtection="1">
      <alignment vertical="center"/>
      <protection/>
    </xf>
    <xf numFmtId="0" fontId="56" fillId="34" borderId="30" xfId="0" applyFont="1" applyFill="1" applyBorder="1" applyAlignment="1" applyProtection="1">
      <alignment horizontal="right" vertical="center"/>
      <protection/>
    </xf>
    <xf numFmtId="0" fontId="9" fillId="33" borderId="12" xfId="54" applyFont="1" applyFill="1" applyBorder="1" applyAlignment="1" applyProtection="1">
      <alignment vertical="center"/>
      <protection/>
    </xf>
    <xf numFmtId="0" fontId="9" fillId="33" borderId="13" xfId="54" applyFont="1" applyFill="1" applyBorder="1" applyAlignment="1" applyProtection="1">
      <alignment vertical="center"/>
      <protection/>
    </xf>
    <xf numFmtId="165" fontId="9" fillId="34" borderId="31" xfId="44" applyNumberFormat="1" applyFont="1" applyFill="1" applyBorder="1" applyAlignment="1" applyProtection="1">
      <alignment vertical="center"/>
      <protection/>
    </xf>
    <xf numFmtId="0" fontId="56" fillId="34" borderId="32" xfId="0" applyFont="1" applyFill="1" applyBorder="1" applyAlignment="1" applyProtection="1">
      <alignment horizontal="right" vertical="center"/>
      <protection/>
    </xf>
    <xf numFmtId="0" fontId="9" fillId="33" borderId="14" xfId="54" applyFont="1" applyFill="1" applyBorder="1" applyAlignment="1" applyProtection="1">
      <alignment vertical="center"/>
      <protection/>
    </xf>
    <xf numFmtId="0" fontId="9" fillId="33" borderId="15" xfId="54" applyFont="1" applyFill="1" applyBorder="1" applyAlignment="1" applyProtection="1">
      <alignment vertical="center"/>
      <protection/>
    </xf>
    <xf numFmtId="165" fontId="9" fillId="34" borderId="33" xfId="44" applyNumberFormat="1" applyFont="1" applyFill="1" applyBorder="1" applyAlignment="1" applyProtection="1">
      <alignment vertical="center"/>
      <protection/>
    </xf>
    <xf numFmtId="0" fontId="56" fillId="34" borderId="34" xfId="0" applyFont="1" applyFill="1" applyBorder="1" applyAlignment="1" applyProtection="1">
      <alignment horizontal="right" vertical="center"/>
      <protection/>
    </xf>
    <xf numFmtId="0" fontId="9" fillId="33" borderId="16" xfId="54" applyFont="1" applyFill="1" applyBorder="1" applyAlignment="1" applyProtection="1">
      <alignment vertical="center"/>
      <protection/>
    </xf>
    <xf numFmtId="0" fontId="9" fillId="33" borderId="17" xfId="54" applyFont="1" applyFill="1" applyBorder="1" applyAlignment="1" applyProtection="1">
      <alignment vertical="center"/>
      <protection/>
    </xf>
    <xf numFmtId="165" fontId="9" fillId="34" borderId="35" xfId="44" applyNumberFormat="1" applyFont="1" applyFill="1" applyBorder="1" applyAlignment="1" applyProtection="1">
      <alignment vertical="center"/>
      <protection/>
    </xf>
    <xf numFmtId="0" fontId="56" fillId="34" borderId="36" xfId="0" applyFont="1" applyFill="1" applyBorder="1" applyAlignment="1" applyProtection="1">
      <alignment horizontal="right" vertical="center"/>
      <protection/>
    </xf>
    <xf numFmtId="165" fontId="9" fillId="34" borderId="37" xfId="44" applyNumberFormat="1" applyFont="1" applyFill="1" applyBorder="1" applyAlignment="1" applyProtection="1">
      <alignment vertical="center"/>
      <protection/>
    </xf>
    <xf numFmtId="0" fontId="9" fillId="33" borderId="18" xfId="54" applyFont="1" applyFill="1" applyBorder="1" applyAlignment="1" applyProtection="1">
      <alignment vertical="center"/>
      <protection/>
    </xf>
    <xf numFmtId="0" fontId="61" fillId="33" borderId="0" xfId="0" applyFont="1" applyFill="1" applyAlignment="1" applyProtection="1">
      <alignment vertical="center"/>
      <protection/>
    </xf>
    <xf numFmtId="0" fontId="62" fillId="36" borderId="38" xfId="0" applyFont="1" applyFill="1" applyBorder="1" applyAlignment="1" applyProtection="1">
      <alignment horizontal="right" vertical="center"/>
      <protection/>
    </xf>
    <xf numFmtId="0" fontId="0" fillId="36" borderId="24" xfId="0" applyFont="1" applyFill="1" applyBorder="1" applyAlignment="1" applyProtection="1">
      <alignment vertical="center"/>
      <protection/>
    </xf>
    <xf numFmtId="0" fontId="50" fillId="36" borderId="24" xfId="0" applyFont="1" applyFill="1" applyBorder="1" applyAlignment="1" applyProtection="1">
      <alignment horizontal="right" vertical="center"/>
      <protection/>
    </xf>
    <xf numFmtId="165" fontId="50" fillId="36" borderId="39" xfId="44" applyNumberFormat="1" applyFont="1" applyFill="1" applyBorder="1" applyAlignment="1" applyProtection="1">
      <alignment vertical="center"/>
      <protection/>
    </xf>
    <xf numFmtId="165" fontId="63" fillId="33" borderId="0" xfId="44" applyNumberFormat="1" applyFont="1" applyFill="1" applyBorder="1" applyAlignment="1" applyProtection="1">
      <alignment vertical="center"/>
      <protection/>
    </xf>
    <xf numFmtId="165" fontId="63" fillId="36" borderId="38" xfId="44" applyNumberFormat="1" applyFont="1" applyFill="1" applyBorder="1" applyAlignment="1" applyProtection="1">
      <alignment horizontal="right" vertical="center"/>
      <protection/>
    </xf>
    <xf numFmtId="0" fontId="61" fillId="0" borderId="0" xfId="0" applyFont="1" applyAlignment="1" applyProtection="1">
      <alignment vertical="center"/>
      <protection/>
    </xf>
    <xf numFmtId="0" fontId="61" fillId="0" borderId="0" xfId="0" applyFont="1" applyFill="1" applyAlignment="1" applyProtection="1">
      <alignment vertical="center"/>
      <protection/>
    </xf>
    <xf numFmtId="0" fontId="56" fillId="33" borderId="40" xfId="0" applyFont="1" applyFill="1" applyBorder="1" applyAlignment="1" applyProtection="1">
      <alignment horizontal="right" vertical="center"/>
      <protection/>
    </xf>
    <xf numFmtId="0" fontId="60" fillId="33" borderId="0" xfId="0" applyFont="1" applyFill="1" applyBorder="1" applyAlignment="1" applyProtection="1">
      <alignment horizontal="right" vertical="center"/>
      <protection/>
    </xf>
    <xf numFmtId="165" fontId="60" fillId="33" borderId="41" xfId="44" applyNumberFormat="1" applyFont="1" applyFill="1" applyBorder="1" applyAlignment="1" applyProtection="1">
      <alignment vertical="center"/>
      <protection/>
    </xf>
    <xf numFmtId="165" fontId="60" fillId="33" borderId="40" xfId="44" applyNumberFormat="1" applyFont="1" applyFill="1" applyBorder="1" applyAlignment="1" applyProtection="1">
      <alignment horizontal="right" vertical="center"/>
      <protection/>
    </xf>
    <xf numFmtId="0" fontId="56" fillId="10" borderId="19" xfId="0" applyFont="1" applyFill="1" applyBorder="1" applyAlignment="1" applyProtection="1">
      <alignment horizontal="right" vertical="center"/>
      <protection/>
    </xf>
    <xf numFmtId="0" fontId="58" fillId="10" borderId="11" xfId="0" applyFont="1" applyFill="1" applyBorder="1" applyAlignment="1" applyProtection="1">
      <alignment vertical="center"/>
      <protection/>
    </xf>
    <xf numFmtId="0" fontId="50" fillId="10" borderId="11" xfId="0" applyFont="1" applyFill="1" applyBorder="1" applyAlignment="1" applyProtection="1">
      <alignment horizontal="right" vertical="center"/>
      <protection/>
    </xf>
    <xf numFmtId="44" fontId="50" fillId="10" borderId="20" xfId="44" applyFont="1" applyFill="1" applyBorder="1" applyAlignment="1" applyProtection="1">
      <alignment vertical="center"/>
      <protection/>
    </xf>
    <xf numFmtId="165" fontId="60" fillId="10" borderId="19" xfId="44" applyNumberFormat="1" applyFont="1" applyFill="1" applyBorder="1" applyAlignment="1" applyProtection="1">
      <alignment horizontal="right" vertical="center"/>
      <protection/>
    </xf>
    <xf numFmtId="0" fontId="56" fillId="22" borderId="19" xfId="0" applyFont="1" applyFill="1" applyBorder="1" applyAlignment="1" applyProtection="1">
      <alignment horizontal="right" vertical="center"/>
      <protection/>
    </xf>
    <xf numFmtId="0" fontId="0" fillId="22" borderId="11" xfId="0" applyFont="1" applyFill="1" applyBorder="1" applyAlignment="1" applyProtection="1">
      <alignment vertical="center"/>
      <protection/>
    </xf>
    <xf numFmtId="0" fontId="50" fillId="22" borderId="11" xfId="0" applyFont="1" applyFill="1" applyBorder="1" applyAlignment="1" applyProtection="1">
      <alignment horizontal="right" vertical="center"/>
      <protection/>
    </xf>
    <xf numFmtId="165" fontId="50" fillId="22" borderId="20" xfId="44" applyNumberFormat="1" applyFont="1" applyFill="1" applyBorder="1" applyAlignment="1" applyProtection="1">
      <alignment vertical="center"/>
      <protection/>
    </xf>
    <xf numFmtId="165" fontId="60" fillId="22" borderId="19" xfId="44" applyNumberFormat="1" applyFont="1" applyFill="1" applyBorder="1" applyAlignment="1" applyProtection="1">
      <alignment horizontal="right" vertical="center"/>
      <protection/>
    </xf>
    <xf numFmtId="0" fontId="55" fillId="33" borderId="0" xfId="0" applyFont="1" applyFill="1" applyBorder="1" applyAlignment="1" applyProtection="1">
      <alignment horizontal="right"/>
      <protection/>
    </xf>
    <xf numFmtId="0" fontId="64" fillId="33" borderId="0" xfId="0" applyFont="1" applyFill="1" applyBorder="1" applyAlignment="1" applyProtection="1">
      <alignment horizontal="right"/>
      <protection/>
    </xf>
    <xf numFmtId="165" fontId="64" fillId="33" borderId="0" xfId="44" applyNumberFormat="1" applyFont="1" applyFill="1" applyBorder="1" applyAlignment="1" applyProtection="1">
      <alignment/>
      <protection/>
    </xf>
    <xf numFmtId="165" fontId="64" fillId="33" borderId="0" xfId="44" applyNumberFormat="1" applyFont="1" applyFill="1" applyBorder="1" applyAlignment="1" applyProtection="1">
      <alignment horizontal="right" vertical="center"/>
      <protection/>
    </xf>
    <xf numFmtId="0" fontId="55" fillId="33" borderId="0" xfId="0" applyFont="1" applyFill="1" applyAlignment="1" applyProtection="1">
      <alignment horizontal="right"/>
      <protection/>
    </xf>
    <xf numFmtId="0" fontId="55" fillId="33" borderId="0" xfId="0" applyFont="1" applyFill="1" applyAlignment="1" applyProtection="1">
      <alignment horizontal="right" vertical="center"/>
      <protection/>
    </xf>
    <xf numFmtId="0" fontId="55" fillId="37" borderId="0" xfId="0" applyFont="1" applyFill="1" applyAlignment="1" applyProtection="1">
      <alignment/>
      <protection/>
    </xf>
    <xf numFmtId="0" fontId="55" fillId="37" borderId="0" xfId="0" applyFont="1" applyFill="1" applyAlignment="1" applyProtection="1">
      <alignment horizontal="right"/>
      <protection/>
    </xf>
    <xf numFmtId="0" fontId="55" fillId="37" borderId="0" xfId="0" applyFont="1" applyFill="1" applyAlignment="1" applyProtection="1">
      <alignment horizontal="right" vertical="center"/>
      <protection/>
    </xf>
    <xf numFmtId="0" fontId="55" fillId="0" borderId="0" xfId="0" applyFont="1" applyAlignment="1" applyProtection="1">
      <alignment horizontal="right"/>
      <protection/>
    </xf>
    <xf numFmtId="0" fontId="55" fillId="0" borderId="0" xfId="0" applyFont="1" applyFill="1" applyBorder="1" applyAlignment="1" applyProtection="1">
      <alignment/>
      <protection/>
    </xf>
    <xf numFmtId="0" fontId="55" fillId="0" borderId="0" xfId="0" applyFont="1" applyAlignment="1" applyProtection="1">
      <alignment horizontal="right" vertical="center"/>
      <protection/>
    </xf>
    <xf numFmtId="15" fontId="9" fillId="38" borderId="10" xfId="54" applyNumberFormat="1" applyFont="1" applyFill="1" applyBorder="1" applyAlignment="1" applyProtection="1">
      <alignment horizontal="center" vertical="center"/>
      <protection locked="0"/>
    </xf>
    <xf numFmtId="16" fontId="9" fillId="38" borderId="23" xfId="54" applyNumberFormat="1" applyFont="1" applyFill="1" applyBorder="1" applyAlignment="1" applyProtection="1">
      <alignment horizontal="center" vertical="center"/>
      <protection/>
    </xf>
    <xf numFmtId="15" fontId="9" fillId="38" borderId="10" xfId="54" applyNumberFormat="1" applyFont="1" applyFill="1" applyBorder="1" applyAlignment="1" applyProtection="1">
      <alignment horizontal="center" vertical="center"/>
      <protection/>
    </xf>
    <xf numFmtId="0" fontId="9" fillId="38" borderId="10" xfId="54" applyFont="1" applyFill="1" applyBorder="1" applyAlignment="1" applyProtection="1">
      <alignment vertical="center"/>
      <protection/>
    </xf>
    <xf numFmtId="44" fontId="9" fillId="38" borderId="10" xfId="44" applyNumberFormat="1" applyFont="1" applyFill="1" applyBorder="1" applyAlignment="1" applyProtection="1">
      <alignment vertical="center"/>
      <protection/>
    </xf>
    <xf numFmtId="0" fontId="9" fillId="38" borderId="41" xfId="54" applyFont="1" applyFill="1" applyBorder="1" applyAlignment="1" applyProtection="1">
      <alignment vertical="center"/>
      <protection/>
    </xf>
    <xf numFmtId="0" fontId="9" fillId="38" borderId="42" xfId="54" applyFont="1" applyFill="1" applyBorder="1" applyAlignment="1" applyProtection="1">
      <alignment vertical="center"/>
      <protection/>
    </xf>
    <xf numFmtId="44" fontId="9" fillId="38" borderId="42" xfId="44" applyNumberFormat="1" applyFont="1" applyFill="1" applyBorder="1" applyAlignment="1" applyProtection="1">
      <alignment vertical="center"/>
      <protection/>
    </xf>
    <xf numFmtId="0" fontId="9" fillId="38" borderId="12" xfId="54" applyFont="1" applyFill="1" applyBorder="1" applyAlignment="1" applyProtection="1">
      <alignment vertical="center"/>
      <protection/>
    </xf>
    <xf numFmtId="0" fontId="9" fillId="38" borderId="14" xfId="54" applyFont="1" applyFill="1" applyBorder="1" applyAlignment="1" applyProtection="1">
      <alignment vertical="center"/>
      <protection/>
    </xf>
    <xf numFmtId="0" fontId="9" fillId="38" borderId="16" xfId="54" applyFont="1" applyFill="1" applyBorder="1" applyAlignment="1" applyProtection="1">
      <alignment vertical="center"/>
      <protection/>
    </xf>
    <xf numFmtId="164" fontId="9" fillId="38" borderId="12" xfId="54" applyNumberFormat="1" applyFont="1" applyFill="1" applyBorder="1" applyAlignment="1" applyProtection="1">
      <alignment vertical="center"/>
      <protection/>
    </xf>
    <xf numFmtId="165" fontId="9" fillId="38" borderId="12" xfId="44" applyNumberFormat="1" applyFont="1" applyFill="1" applyBorder="1" applyAlignment="1" applyProtection="1">
      <alignment vertical="center"/>
      <protection/>
    </xf>
    <xf numFmtId="165" fontId="9" fillId="38" borderId="14" xfId="44" applyNumberFormat="1" applyFont="1" applyFill="1" applyBorder="1" applyAlignment="1" applyProtection="1">
      <alignment vertical="center"/>
      <protection/>
    </xf>
    <xf numFmtId="165" fontId="9" fillId="38" borderId="16" xfId="44" applyNumberFormat="1" applyFont="1" applyFill="1" applyBorder="1" applyAlignment="1" applyProtection="1">
      <alignment vertical="center"/>
      <protection/>
    </xf>
    <xf numFmtId="165" fontId="9" fillId="38" borderId="10" xfId="44" applyNumberFormat="1" applyFont="1" applyFill="1" applyBorder="1" applyAlignment="1" applyProtection="1">
      <alignment vertical="center"/>
      <protection/>
    </xf>
    <xf numFmtId="0" fontId="9" fillId="38" borderId="12" xfId="54" applyFont="1" applyFill="1" applyBorder="1" applyAlignment="1" applyProtection="1">
      <alignment vertical="center"/>
      <protection locked="0"/>
    </xf>
    <xf numFmtId="0" fontId="9" fillId="38" borderId="14" xfId="54" applyFont="1" applyFill="1" applyBorder="1" applyAlignment="1" applyProtection="1">
      <alignment vertical="center"/>
      <protection locked="0"/>
    </xf>
    <xf numFmtId="0" fontId="9" fillId="38" borderId="16" xfId="54" applyFont="1" applyFill="1" applyBorder="1" applyAlignment="1" applyProtection="1">
      <alignment vertical="center"/>
      <protection locked="0"/>
    </xf>
    <xf numFmtId="0" fontId="9" fillId="38" borderId="10" xfId="54" applyFont="1" applyFill="1" applyBorder="1" applyAlignment="1" applyProtection="1">
      <alignment vertical="center"/>
      <protection locked="0"/>
    </xf>
    <xf numFmtId="44" fontId="9" fillId="38" borderId="14" xfId="44" applyNumberFormat="1" applyFont="1" applyFill="1" applyBorder="1" applyAlignment="1" applyProtection="1">
      <alignment vertical="center"/>
      <protection/>
    </xf>
    <xf numFmtId="166" fontId="9" fillId="38" borderId="12" xfId="57" applyNumberFormat="1" applyFont="1" applyFill="1" applyBorder="1" applyAlignment="1" applyProtection="1">
      <alignment vertical="center"/>
      <protection/>
    </xf>
    <xf numFmtId="16" fontId="9" fillId="38" borderId="10" xfId="54" applyNumberFormat="1" applyFont="1" applyFill="1" applyBorder="1" applyAlignment="1" applyProtection="1">
      <alignment horizontal="center" vertical="center"/>
      <protection locked="0"/>
    </xf>
    <xf numFmtId="44" fontId="9" fillId="38" borderId="10" xfId="44" applyNumberFormat="1" applyFont="1" applyFill="1" applyBorder="1" applyAlignment="1" applyProtection="1">
      <alignment vertical="center"/>
      <protection locked="0"/>
    </xf>
    <xf numFmtId="44" fontId="9" fillId="38" borderId="12" xfId="44" applyNumberFormat="1" applyFont="1" applyFill="1" applyBorder="1" applyAlignment="1" applyProtection="1">
      <alignment vertical="center"/>
      <protection/>
    </xf>
    <xf numFmtId="44" fontId="9" fillId="38" borderId="12" xfId="44" applyNumberFormat="1" applyFont="1" applyFill="1" applyBorder="1" applyAlignment="1" applyProtection="1">
      <alignment vertical="center"/>
      <protection locked="0"/>
    </xf>
    <xf numFmtId="165" fontId="9" fillId="38" borderId="12" xfId="44" applyNumberFormat="1" applyFont="1" applyFill="1" applyBorder="1" applyAlignment="1" applyProtection="1">
      <alignment vertical="center"/>
      <protection locked="0"/>
    </xf>
    <xf numFmtId="165" fontId="9" fillId="38" borderId="14" xfId="44" applyNumberFormat="1" applyFont="1" applyFill="1" applyBorder="1" applyAlignment="1" applyProtection="1">
      <alignment vertical="center"/>
      <protection locked="0"/>
    </xf>
    <xf numFmtId="165" fontId="9" fillId="38" borderId="16" xfId="44" applyNumberFormat="1" applyFont="1" applyFill="1" applyBorder="1" applyAlignment="1" applyProtection="1">
      <alignment vertical="center"/>
      <protection locked="0"/>
    </xf>
    <xf numFmtId="44" fontId="9" fillId="38" borderId="14" xfId="44" applyNumberFormat="1" applyFont="1" applyFill="1" applyBorder="1" applyAlignment="1" applyProtection="1">
      <alignment vertical="center"/>
      <protection locked="0"/>
    </xf>
    <xf numFmtId="165" fontId="9" fillId="38" borderId="10" xfId="44" applyNumberFormat="1" applyFont="1" applyFill="1" applyBorder="1" applyAlignment="1" applyProtection="1">
      <alignment vertical="center"/>
      <protection locked="0"/>
    </xf>
    <xf numFmtId="166" fontId="9" fillId="38" borderId="12" xfId="57" applyNumberFormat="1" applyFont="1" applyFill="1" applyBorder="1" applyAlignment="1" applyProtection="1">
      <alignment vertical="center"/>
      <protection locked="0"/>
    </xf>
    <xf numFmtId="0" fontId="9" fillId="36" borderId="18" xfId="47" applyFont="1" applyFill="1" applyBorder="1" applyAlignment="1" applyProtection="1">
      <alignment vertical="center"/>
      <protection/>
    </xf>
    <xf numFmtId="164" fontId="9" fillId="36" borderId="12" xfId="54" applyNumberFormat="1" applyFont="1" applyFill="1" applyBorder="1" applyAlignment="1" applyProtection="1">
      <alignment vertical="center"/>
      <protection/>
    </xf>
    <xf numFmtId="0" fontId="58" fillId="33" borderId="19" xfId="0" applyFont="1" applyFill="1" applyBorder="1" applyAlignment="1" applyProtection="1">
      <alignment horizontal="left" vertical="center"/>
      <protection locked="0"/>
    </xf>
    <xf numFmtId="0" fontId="58" fillId="33" borderId="11" xfId="0" applyFont="1" applyFill="1" applyBorder="1" applyAlignment="1" applyProtection="1">
      <alignment horizontal="left" vertical="center"/>
      <protection locked="0"/>
    </xf>
    <xf numFmtId="0" fontId="58" fillId="33" borderId="20" xfId="0" applyFont="1" applyFill="1" applyBorder="1" applyAlignment="1" applyProtection="1">
      <alignment horizontal="left" vertical="center"/>
      <protection locked="0"/>
    </xf>
    <xf numFmtId="0" fontId="9" fillId="33" borderId="19" xfId="54" applyFont="1" applyFill="1" applyBorder="1" applyAlignment="1" applyProtection="1">
      <alignment horizontal="left" vertical="center"/>
      <protection locked="0"/>
    </xf>
    <xf numFmtId="0" fontId="9" fillId="33" borderId="20" xfId="54" applyFont="1" applyFill="1" applyBorder="1" applyAlignment="1" applyProtection="1">
      <alignment horizontal="left" vertical="center"/>
      <protection locked="0"/>
    </xf>
    <xf numFmtId="165" fontId="59" fillId="33" borderId="19" xfId="44" applyNumberFormat="1" applyFont="1" applyFill="1" applyBorder="1" applyAlignment="1" applyProtection="1">
      <alignment horizontal="left" vertical="center"/>
      <protection locked="0"/>
    </xf>
    <xf numFmtId="165" fontId="59" fillId="33" borderId="20" xfId="44" applyNumberFormat="1" applyFont="1" applyFill="1" applyBorder="1" applyAlignment="1" applyProtection="1">
      <alignment horizontal="left" vertical="center"/>
      <protection locked="0"/>
    </xf>
    <xf numFmtId="0" fontId="56" fillId="33" borderId="19" xfId="0" applyFont="1" applyFill="1" applyBorder="1" applyAlignment="1" applyProtection="1">
      <alignment horizontal="left" vertical="center"/>
      <protection/>
    </xf>
    <xf numFmtId="0" fontId="56" fillId="33" borderId="20" xfId="0" applyFont="1" applyFill="1" applyBorder="1" applyAlignment="1" applyProtection="1">
      <alignment horizontal="left" vertical="center"/>
      <protection/>
    </xf>
    <xf numFmtId="0" fontId="9" fillId="33" borderId="19" xfId="54" applyFont="1" applyFill="1" applyBorder="1" applyAlignment="1" applyProtection="1">
      <alignment horizontal="left" vertical="center"/>
      <protection/>
    </xf>
    <xf numFmtId="0" fontId="9" fillId="33" borderId="20" xfId="54" applyFont="1" applyFill="1" applyBorder="1" applyAlignment="1" applyProtection="1">
      <alignment horizontal="left" vertical="center"/>
      <protection/>
    </xf>
    <xf numFmtId="0" fontId="57" fillId="16" borderId="10" xfId="0" applyFont="1" applyFill="1" applyBorder="1" applyAlignment="1" applyProtection="1">
      <alignment horizontal="left" vertical="center"/>
      <protection/>
    </xf>
    <xf numFmtId="0" fontId="57" fillId="16" borderId="10" xfId="0" applyFont="1" applyFill="1" applyBorder="1" applyAlignment="1" applyProtection="1">
      <alignment vertical="center"/>
      <protection/>
    </xf>
    <xf numFmtId="0" fontId="56" fillId="35" borderId="19" xfId="0" applyFont="1" applyFill="1" applyBorder="1" applyAlignment="1" applyProtection="1">
      <alignment horizontal="left" vertical="center"/>
      <protection/>
    </xf>
    <xf numFmtId="0" fontId="56" fillId="35" borderId="20" xfId="0" applyFont="1" applyFill="1" applyBorder="1" applyAlignment="1" applyProtection="1">
      <alignment horizontal="left" vertical="center"/>
      <protection/>
    </xf>
    <xf numFmtId="0" fontId="65" fillId="10" borderId="43" xfId="0" applyFont="1" applyFill="1" applyBorder="1" applyAlignment="1" applyProtection="1">
      <alignment horizontal="left" vertical="center"/>
      <protection/>
    </xf>
    <xf numFmtId="0" fontId="65" fillId="10" borderId="25" xfId="0" applyFont="1" applyFill="1" applyBorder="1" applyAlignment="1" applyProtection="1">
      <alignment horizontal="left" vertical="center"/>
      <protection/>
    </xf>
    <xf numFmtId="0" fontId="65" fillId="10" borderId="43" xfId="0" applyFont="1" applyFill="1" applyBorder="1" applyAlignment="1" applyProtection="1">
      <alignment vertical="center"/>
      <protection/>
    </xf>
    <xf numFmtId="0" fontId="65" fillId="10" borderId="25" xfId="0" applyFont="1" applyFill="1" applyBorder="1" applyAlignment="1" applyProtection="1">
      <alignment vertical="center"/>
      <protection/>
    </xf>
    <xf numFmtId="0" fontId="0" fillId="10" borderId="0" xfId="0" applyFill="1" applyAlignment="1" applyProtection="1">
      <alignment/>
      <protection/>
    </xf>
    <xf numFmtId="0" fontId="54" fillId="10" borderId="0" xfId="0" applyFont="1" applyFill="1" applyAlignment="1" applyProtection="1">
      <alignment vertical="center"/>
      <protection/>
    </xf>
    <xf numFmtId="0" fontId="0" fillId="33" borderId="0" xfId="0" applyFill="1" applyAlignment="1" applyProtection="1">
      <alignment/>
      <protection/>
    </xf>
    <xf numFmtId="0" fontId="0" fillId="33" borderId="0" xfId="0" applyFill="1" applyAlignment="1" applyProtection="1">
      <alignment vertical="top" wrapText="1"/>
      <protection/>
    </xf>
    <xf numFmtId="0" fontId="0" fillId="37" borderId="0" xfId="0"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6943725</xdr:colOff>
      <xdr:row>0</xdr:row>
      <xdr:rowOff>123825</xdr:rowOff>
    </xdr:from>
    <xdr:to>
      <xdr:col>2</xdr:col>
      <xdr:colOff>161925</xdr:colOff>
      <xdr:row>0</xdr:row>
      <xdr:rowOff>638175</xdr:rowOff>
    </xdr:to>
    <xdr:pic>
      <xdr:nvPicPr>
        <xdr:cNvPr id="1" name="Picture 2"/>
        <xdr:cNvPicPr preferRelativeResize="1">
          <a:picLocks noChangeAspect="1"/>
        </xdr:cNvPicPr>
      </xdr:nvPicPr>
      <xdr:blipFill>
        <a:blip r:embed="rId1"/>
        <a:stretch>
          <a:fillRect/>
        </a:stretch>
      </xdr:blipFill>
      <xdr:spPr>
        <a:xfrm>
          <a:off x="7229475" y="123825"/>
          <a:ext cx="504825" cy="514350"/>
        </a:xfrm>
        <a:prstGeom prst="rect">
          <a:avLst/>
        </a:prstGeom>
        <a:noFill/>
        <a:ln w="9525" cmpd="sng">
          <a:noFill/>
        </a:ln>
      </xdr:spPr>
    </xdr:pic>
    <xdr:clientData/>
  </xdr:twoCellAnchor>
  <xdr:twoCellAnchor>
    <xdr:from>
      <xdr:col>1</xdr:col>
      <xdr:colOff>5591175</xdr:colOff>
      <xdr:row>9</xdr:row>
      <xdr:rowOff>219075</xdr:rowOff>
    </xdr:from>
    <xdr:to>
      <xdr:col>2</xdr:col>
      <xdr:colOff>142875</xdr:colOff>
      <xdr:row>9</xdr:row>
      <xdr:rowOff>762000</xdr:rowOff>
    </xdr:to>
    <xdr:pic>
      <xdr:nvPicPr>
        <xdr:cNvPr id="2" name="DairyNZ logo (reverse)"/>
        <xdr:cNvPicPr preferRelativeResize="1">
          <a:picLocks noChangeAspect="1"/>
        </xdr:cNvPicPr>
      </xdr:nvPicPr>
      <xdr:blipFill>
        <a:blip r:embed="rId2"/>
        <a:stretch>
          <a:fillRect/>
        </a:stretch>
      </xdr:blipFill>
      <xdr:spPr>
        <a:xfrm>
          <a:off x="5876925" y="6734175"/>
          <a:ext cx="1838325" cy="533400"/>
        </a:xfrm>
        <a:prstGeom prst="rect">
          <a:avLst/>
        </a:prstGeom>
        <a:noFill/>
        <a:ln w="9525" cmpd="sng">
          <a:noFill/>
        </a:ln>
      </xdr:spPr>
    </xdr:pic>
    <xdr:clientData/>
  </xdr:twoCellAnchor>
  <xdr:twoCellAnchor>
    <xdr:from>
      <xdr:col>1</xdr:col>
      <xdr:colOff>38100</xdr:colOff>
      <xdr:row>6</xdr:row>
      <xdr:rowOff>676275</xdr:rowOff>
    </xdr:from>
    <xdr:to>
      <xdr:col>1</xdr:col>
      <xdr:colOff>942975</xdr:colOff>
      <xdr:row>6</xdr:row>
      <xdr:rowOff>933450</xdr:rowOff>
    </xdr:to>
    <xdr:sp>
      <xdr:nvSpPr>
        <xdr:cNvPr id="3" name="Rectangle 4"/>
        <xdr:cNvSpPr>
          <a:spLocks/>
        </xdr:cNvSpPr>
      </xdr:nvSpPr>
      <xdr:spPr>
        <a:xfrm>
          <a:off x="323850" y="3667125"/>
          <a:ext cx="904875" cy="257175"/>
        </a:xfrm>
        <a:prstGeom prst="rect">
          <a:avLst/>
        </a:prstGeom>
        <a:solidFill>
          <a:srgbClr val="FFFFFF"/>
        </a:solidFill>
        <a:ln w="19050" cmpd="sng">
          <a:solidFill>
            <a:srgbClr val="7F7F7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1076325</xdr:colOff>
      <xdr:row>6</xdr:row>
      <xdr:rowOff>676275</xdr:rowOff>
    </xdr:from>
    <xdr:to>
      <xdr:col>1</xdr:col>
      <xdr:colOff>1981200</xdr:colOff>
      <xdr:row>6</xdr:row>
      <xdr:rowOff>933450</xdr:rowOff>
    </xdr:to>
    <xdr:sp>
      <xdr:nvSpPr>
        <xdr:cNvPr id="4" name="Rectangle 6"/>
        <xdr:cNvSpPr>
          <a:spLocks/>
        </xdr:cNvSpPr>
      </xdr:nvSpPr>
      <xdr:spPr>
        <a:xfrm>
          <a:off x="1362075" y="3667125"/>
          <a:ext cx="90487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6</xdr:row>
      <xdr:rowOff>685800</xdr:rowOff>
    </xdr:from>
    <xdr:to>
      <xdr:col>1</xdr:col>
      <xdr:colOff>933450</xdr:colOff>
      <xdr:row>6</xdr:row>
      <xdr:rowOff>923925</xdr:rowOff>
    </xdr:to>
    <xdr:pic>
      <xdr:nvPicPr>
        <xdr:cNvPr id="5" name="Picture 5"/>
        <xdr:cNvPicPr preferRelativeResize="1">
          <a:picLocks noChangeAspect="1"/>
        </xdr:cNvPicPr>
      </xdr:nvPicPr>
      <xdr:blipFill>
        <a:blip r:embed="rId3"/>
        <a:stretch>
          <a:fillRect/>
        </a:stretch>
      </xdr:blipFill>
      <xdr:spPr>
        <a:xfrm>
          <a:off x="333375" y="3676650"/>
          <a:ext cx="8858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161925</xdr:colOff>
      <xdr:row>0</xdr:row>
      <xdr:rowOff>0</xdr:rowOff>
    </xdr:from>
    <xdr:to>
      <xdr:col>13</xdr:col>
      <xdr:colOff>666750</xdr:colOff>
      <xdr:row>0</xdr:row>
      <xdr:rowOff>523875</xdr:rowOff>
    </xdr:to>
    <xdr:pic>
      <xdr:nvPicPr>
        <xdr:cNvPr id="1" name="Picture 1"/>
        <xdr:cNvPicPr preferRelativeResize="1">
          <a:picLocks noChangeAspect="1"/>
        </xdr:cNvPicPr>
      </xdr:nvPicPr>
      <xdr:blipFill>
        <a:blip r:embed="rId1"/>
        <a:stretch>
          <a:fillRect/>
        </a:stretch>
      </xdr:blipFill>
      <xdr:spPr>
        <a:xfrm>
          <a:off x="10715625" y="0"/>
          <a:ext cx="504825" cy="523875"/>
        </a:xfrm>
        <a:prstGeom prst="rect">
          <a:avLst/>
        </a:prstGeom>
        <a:noFill/>
        <a:ln w="9525" cmpd="sng">
          <a:noFill/>
        </a:ln>
      </xdr:spPr>
    </xdr:pic>
    <xdr:clientData/>
  </xdr:twoCellAnchor>
  <xdr:twoCellAnchor>
    <xdr:from>
      <xdr:col>1</xdr:col>
      <xdr:colOff>571500</xdr:colOff>
      <xdr:row>24</xdr:row>
      <xdr:rowOff>85725</xdr:rowOff>
    </xdr:from>
    <xdr:to>
      <xdr:col>6</xdr:col>
      <xdr:colOff>533400</xdr:colOff>
      <xdr:row>34</xdr:row>
      <xdr:rowOff>66675</xdr:rowOff>
    </xdr:to>
    <xdr:sp>
      <xdr:nvSpPr>
        <xdr:cNvPr id="2" name="TextBox 3"/>
        <xdr:cNvSpPr txBox="1">
          <a:spLocks noChangeArrowheads="1"/>
        </xdr:cNvSpPr>
      </xdr:nvSpPr>
      <xdr:spPr>
        <a:xfrm rot="20916329">
          <a:off x="847725" y="6943725"/>
          <a:ext cx="4581525" cy="2457450"/>
        </a:xfrm>
        <a:prstGeom prst="rect">
          <a:avLst/>
        </a:prstGeom>
        <a:noFill/>
        <a:ln w="9525" cmpd="sng">
          <a:noFill/>
        </a:ln>
      </xdr:spPr>
      <xdr:txBody>
        <a:bodyPr vertOverflow="clip" wrap="square" anchor="ctr"/>
        <a:p>
          <a:pPr algn="ctr">
            <a:defRPr/>
          </a:pPr>
          <a:r>
            <a:rPr lang="en-US" cap="none" sz="6000" b="1" i="0" u="none" baseline="0">
              <a:latin typeface="Arial"/>
              <a:ea typeface="Arial"/>
              <a:cs typeface="Arial"/>
            </a:rPr>
            <a:t>EXAMPLE</a:t>
          </a:r>
        </a:p>
      </xdr:txBody>
    </xdr:sp>
    <xdr:clientData/>
  </xdr:twoCellAnchor>
  <xdr:twoCellAnchor>
    <xdr:from>
      <xdr:col>10</xdr:col>
      <xdr:colOff>523875</xdr:colOff>
      <xdr:row>50</xdr:row>
      <xdr:rowOff>76200</xdr:rowOff>
    </xdr:from>
    <xdr:to>
      <xdr:col>13</xdr:col>
      <xdr:colOff>495300</xdr:colOff>
      <xdr:row>50</xdr:row>
      <xdr:rowOff>619125</xdr:rowOff>
    </xdr:to>
    <xdr:pic>
      <xdr:nvPicPr>
        <xdr:cNvPr id="3" name="DairyNZ logo (reverse)"/>
        <xdr:cNvPicPr preferRelativeResize="1">
          <a:picLocks noChangeAspect="1"/>
        </xdr:cNvPicPr>
      </xdr:nvPicPr>
      <xdr:blipFill>
        <a:blip r:embed="rId2"/>
        <a:stretch>
          <a:fillRect/>
        </a:stretch>
      </xdr:blipFill>
      <xdr:spPr>
        <a:xfrm>
          <a:off x="9220200" y="13658850"/>
          <a:ext cx="1828800" cy="542925"/>
        </a:xfrm>
        <a:prstGeom prst="rect">
          <a:avLst/>
        </a:prstGeom>
        <a:noFill/>
        <a:ln w="9525" cmpd="sng">
          <a:noFill/>
        </a:ln>
      </xdr:spPr>
    </xdr:pic>
    <xdr:clientData/>
  </xdr:twoCellAnchor>
  <xdr:twoCellAnchor>
    <xdr:from>
      <xdr:col>1</xdr:col>
      <xdr:colOff>371475</xdr:colOff>
      <xdr:row>2</xdr:row>
      <xdr:rowOff>247650</xdr:rowOff>
    </xdr:from>
    <xdr:to>
      <xdr:col>6</xdr:col>
      <xdr:colOff>333375</xdr:colOff>
      <xdr:row>11</xdr:row>
      <xdr:rowOff>361950</xdr:rowOff>
    </xdr:to>
    <xdr:sp>
      <xdr:nvSpPr>
        <xdr:cNvPr id="4" name="TextBox 4"/>
        <xdr:cNvSpPr txBox="1">
          <a:spLocks noChangeArrowheads="1"/>
        </xdr:cNvSpPr>
      </xdr:nvSpPr>
      <xdr:spPr>
        <a:xfrm rot="20916329">
          <a:off x="647700" y="1257300"/>
          <a:ext cx="4581525" cy="2476500"/>
        </a:xfrm>
        <a:prstGeom prst="rect">
          <a:avLst/>
        </a:prstGeom>
        <a:noFill/>
        <a:ln w="9525" cmpd="sng">
          <a:noFill/>
        </a:ln>
      </xdr:spPr>
      <xdr:txBody>
        <a:bodyPr vertOverflow="clip" wrap="square" anchor="ctr"/>
        <a:p>
          <a:pPr algn="ctr">
            <a:defRPr/>
          </a:pPr>
          <a:r>
            <a:rPr lang="en-US" cap="none" sz="6000" b="1" i="0" u="none" baseline="0">
              <a:latin typeface="Arial"/>
              <a:ea typeface="Arial"/>
              <a:cs typeface="Arial"/>
            </a:rPr>
            <a:t>EXAMPLE</a:t>
          </a:r>
        </a:p>
      </xdr:txBody>
    </xdr:sp>
    <xdr:clientData/>
  </xdr:twoCellAnchor>
  <xdr:twoCellAnchor>
    <xdr:from>
      <xdr:col>3</xdr:col>
      <xdr:colOff>561975</xdr:colOff>
      <xdr:row>50</xdr:row>
      <xdr:rowOff>57150</xdr:rowOff>
    </xdr:from>
    <xdr:to>
      <xdr:col>6</xdr:col>
      <xdr:colOff>552450</xdr:colOff>
      <xdr:row>50</xdr:row>
      <xdr:rowOff>600075</xdr:rowOff>
    </xdr:to>
    <xdr:pic>
      <xdr:nvPicPr>
        <xdr:cNvPr id="5" name="DairyNZ logo (reverse)"/>
        <xdr:cNvPicPr preferRelativeResize="1">
          <a:picLocks noChangeAspect="1"/>
        </xdr:cNvPicPr>
      </xdr:nvPicPr>
      <xdr:blipFill>
        <a:blip r:embed="rId2"/>
        <a:stretch>
          <a:fillRect/>
        </a:stretch>
      </xdr:blipFill>
      <xdr:spPr>
        <a:xfrm>
          <a:off x="3600450" y="13639800"/>
          <a:ext cx="18478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acts &amp; Figures">
      <a:dk1>
        <a:sysClr val="windowText" lastClr="000000"/>
      </a:dk1>
      <a:lt1>
        <a:sysClr val="window" lastClr="FFFFFF"/>
      </a:lt1>
      <a:dk2>
        <a:srgbClr val="444D3E"/>
      </a:dk2>
      <a:lt2>
        <a:srgbClr val="E36F1E"/>
      </a:lt2>
      <a:accent1>
        <a:srgbClr val="D7AD08"/>
      </a:accent1>
      <a:accent2>
        <a:srgbClr val="A8B400"/>
      </a:accent2>
      <a:accent3>
        <a:srgbClr val="7AC143"/>
      </a:accent3>
      <a:accent4>
        <a:srgbClr val="589199"/>
      </a:accent4>
      <a:accent5>
        <a:srgbClr val="3D579A"/>
      </a:accent5>
      <a:accent6>
        <a:srgbClr val="8E5BA6"/>
      </a:accent6>
      <a:hlink>
        <a:srgbClr val="0070C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C10"/>
  <sheetViews>
    <sheetView zoomScalePageLayoutView="80" workbookViewId="0" topLeftCell="A5">
      <selection activeCell="B7" sqref="B7"/>
    </sheetView>
  </sheetViews>
  <sheetFormatPr defaultColWidth="9.00390625" defaultRowHeight="14.25"/>
  <cols>
    <col min="1" max="1" width="3.75390625" style="0" customWidth="1"/>
    <col min="2" max="2" width="95.625" style="0" customWidth="1"/>
    <col min="3" max="3" width="3.75390625" style="0" customWidth="1"/>
  </cols>
  <sheetData>
    <row r="1" spans="1:3" ht="60" customHeight="1">
      <c r="A1" s="1"/>
      <c r="B1" s="2" t="s">
        <v>58</v>
      </c>
      <c r="C1" s="1"/>
    </row>
    <row r="2" spans="1:3" ht="19.5" customHeight="1">
      <c r="A2" s="6"/>
      <c r="B2" s="6"/>
      <c r="C2" s="6"/>
    </row>
    <row r="3" spans="1:3" ht="30" customHeight="1">
      <c r="A3" s="3"/>
      <c r="B3" s="4" t="s">
        <v>59</v>
      </c>
      <c r="C3" s="3"/>
    </row>
    <row r="4" spans="1:3" ht="76.5" customHeight="1">
      <c r="A4" s="6"/>
      <c r="B4" s="7" t="s">
        <v>68</v>
      </c>
      <c r="C4" s="6"/>
    </row>
    <row r="5" spans="1:3" ht="19.5" customHeight="1">
      <c r="A5" s="6"/>
      <c r="B5" s="6"/>
      <c r="C5" s="6"/>
    </row>
    <row r="6" spans="1:3" ht="30" customHeight="1">
      <c r="A6" s="185"/>
      <c r="B6" s="186" t="s">
        <v>60</v>
      </c>
      <c r="C6" s="185"/>
    </row>
    <row r="7" spans="1:3" ht="213.75">
      <c r="A7" s="187"/>
      <c r="B7" s="188" t="s">
        <v>79</v>
      </c>
      <c r="C7" s="187"/>
    </row>
    <row r="8" spans="1:3" ht="27.75" customHeight="1">
      <c r="A8" s="187"/>
      <c r="B8" s="188"/>
      <c r="C8" s="187"/>
    </row>
    <row r="9" spans="1:3" ht="36" customHeight="1">
      <c r="A9" s="187"/>
      <c r="B9" s="187"/>
      <c r="C9" s="187"/>
    </row>
    <row r="10" spans="1:3" ht="79.5" customHeight="1">
      <c r="A10" s="189"/>
      <c r="B10" s="189"/>
      <c r="C10" s="189"/>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sheetData>
  <sheetProtection password="CD28" sheet="1"/>
  <printOptions/>
  <pageMargins left="0.2362204724409449" right="0.2362204724409449" top="0.31496062992125984" bottom="0.31496062992125984" header="0.31496062992125984" footer="0.31496062992125984"/>
  <pageSetup fitToHeight="0"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51"/>
  <sheetViews>
    <sheetView tabSelected="1" zoomScale="90" zoomScaleNormal="90" zoomScalePageLayoutView="50" workbookViewId="0" topLeftCell="A1">
      <selection activeCell="J7" sqref="J7"/>
    </sheetView>
  </sheetViews>
  <sheetFormatPr defaultColWidth="9.00390625" defaultRowHeight="14.25"/>
  <cols>
    <col min="1" max="1" width="3.625" style="21" customWidth="1"/>
    <col min="2" max="2" width="14.125" style="129" customWidth="1"/>
    <col min="3" max="3" width="22.125" style="21" customWidth="1"/>
    <col min="4" max="7" width="8.125" style="21" customWidth="1"/>
    <col min="8" max="8" width="3.75390625" style="130" customWidth="1"/>
    <col min="9" max="9" width="15.875" style="131" customWidth="1"/>
    <col min="10" max="10" width="22.125" style="21" customWidth="1"/>
    <col min="11" max="13" width="8.125" style="21" customWidth="1"/>
    <col min="14" max="14" width="9.25390625" style="21" customWidth="1"/>
    <col min="15" max="15" width="3.75390625" style="21" customWidth="1"/>
    <col min="16" max="16384" width="9.00390625" style="21" customWidth="1"/>
  </cols>
  <sheetData>
    <row r="1" spans="1:14" ht="60" customHeight="1">
      <c r="A1" s="22"/>
      <c r="B1" s="20" t="s">
        <v>75</v>
      </c>
      <c r="C1" s="19"/>
      <c r="D1" s="19"/>
      <c r="E1" s="19"/>
      <c r="F1" s="19"/>
      <c r="G1" s="19"/>
      <c r="H1" s="24"/>
      <c r="I1" s="20" t="s">
        <v>63</v>
      </c>
      <c r="J1" s="19"/>
      <c r="K1" s="19"/>
      <c r="L1" s="19"/>
      <c r="M1" s="19"/>
      <c r="N1" s="19"/>
    </row>
    <row r="2" spans="1:15" ht="19.5" customHeight="1">
      <c r="A2" s="22"/>
      <c r="B2" s="23"/>
      <c r="C2" s="22"/>
      <c r="D2" s="22"/>
      <c r="E2" s="22"/>
      <c r="F2" s="22"/>
      <c r="G2" s="22"/>
      <c r="H2" s="24"/>
      <c r="I2" s="25"/>
      <c r="J2" s="22"/>
      <c r="K2" s="22"/>
      <c r="L2" s="22"/>
      <c r="M2" s="22"/>
      <c r="N2" s="22"/>
      <c r="O2" s="22"/>
    </row>
    <row r="3" spans="1:16" s="31" customFormat="1" ht="30" customHeight="1">
      <c r="A3" s="26"/>
      <c r="B3" s="177" t="s">
        <v>75</v>
      </c>
      <c r="C3" s="177"/>
      <c r="D3" s="27" t="s">
        <v>64</v>
      </c>
      <c r="E3" s="28"/>
      <c r="F3" s="28"/>
      <c r="G3" s="29"/>
      <c r="H3" s="30"/>
      <c r="I3" s="178"/>
      <c r="J3" s="178"/>
      <c r="K3" s="27" t="s">
        <v>64</v>
      </c>
      <c r="L3" s="28"/>
      <c r="M3" s="28"/>
      <c r="N3" s="29"/>
      <c r="O3" s="26"/>
      <c r="P3" s="21"/>
    </row>
    <row r="4" spans="1:16" s="40" customFormat="1" ht="19.5" customHeight="1">
      <c r="A4" s="32"/>
      <c r="B4" s="33" t="s">
        <v>0</v>
      </c>
      <c r="C4" s="34" t="s">
        <v>39</v>
      </c>
      <c r="D4" s="35" t="s">
        <v>74</v>
      </c>
      <c r="E4" s="36"/>
      <c r="F4" s="37"/>
      <c r="G4" s="38"/>
      <c r="H4" s="39"/>
      <c r="I4" s="33" t="s">
        <v>0</v>
      </c>
      <c r="J4" s="5" t="s">
        <v>53</v>
      </c>
      <c r="K4" s="166"/>
      <c r="L4" s="167"/>
      <c r="M4" s="167"/>
      <c r="N4" s="168"/>
      <c r="O4" s="32"/>
      <c r="P4" s="21"/>
    </row>
    <row r="5" spans="1:16" s="40" customFormat="1" ht="19.5" customHeight="1">
      <c r="A5" s="32"/>
      <c r="B5" s="41" t="s">
        <v>66</v>
      </c>
      <c r="C5" s="8">
        <f>G48</f>
        <v>881.1345000000001</v>
      </c>
      <c r="D5" s="36"/>
      <c r="E5" s="37"/>
      <c r="F5" s="37"/>
      <c r="G5" s="38"/>
      <c r="H5" s="39"/>
      <c r="I5" s="41" t="s">
        <v>66</v>
      </c>
      <c r="J5" s="8">
        <f>N48</f>
        <v>0</v>
      </c>
      <c r="K5" s="166"/>
      <c r="L5" s="167"/>
      <c r="M5" s="167"/>
      <c r="N5" s="168"/>
      <c r="O5" s="32"/>
      <c r="P5" s="21"/>
    </row>
    <row r="6" spans="1:16" s="40" customFormat="1" ht="19.5" customHeight="1">
      <c r="A6" s="32"/>
      <c r="B6" s="42" t="s">
        <v>67</v>
      </c>
      <c r="C6" s="9">
        <f>G46</f>
        <v>0.25314424999999996</v>
      </c>
      <c r="D6" s="36"/>
      <c r="E6" s="37"/>
      <c r="F6" s="37"/>
      <c r="G6" s="38"/>
      <c r="H6" s="39"/>
      <c r="I6" s="42" t="s">
        <v>67</v>
      </c>
      <c r="J6" s="9" t="e">
        <f>N46</f>
        <v>#DIV/0!</v>
      </c>
      <c r="K6" s="166"/>
      <c r="L6" s="167"/>
      <c r="M6" s="167"/>
      <c r="N6" s="168"/>
      <c r="O6" s="32"/>
      <c r="P6" s="21"/>
    </row>
    <row r="7" spans="1:16" s="40" customFormat="1" ht="19.5" customHeight="1">
      <c r="A7" s="32"/>
      <c r="B7" s="33" t="s">
        <v>54</v>
      </c>
      <c r="C7" s="133" t="s">
        <v>76</v>
      </c>
      <c r="D7" s="36"/>
      <c r="E7" s="37"/>
      <c r="F7" s="37"/>
      <c r="G7" s="38"/>
      <c r="H7" s="39"/>
      <c r="I7" s="33" t="s">
        <v>54</v>
      </c>
      <c r="J7" s="154"/>
      <c r="K7" s="166"/>
      <c r="L7" s="167"/>
      <c r="M7" s="167"/>
      <c r="N7" s="168"/>
      <c r="O7" s="32"/>
      <c r="P7" s="21"/>
    </row>
    <row r="8" spans="1:16" s="40" customFormat="1" ht="19.5" customHeight="1">
      <c r="A8" s="32"/>
      <c r="B8" s="43" t="s">
        <v>1</v>
      </c>
      <c r="C8" s="134">
        <v>43656</v>
      </c>
      <c r="D8" s="37"/>
      <c r="E8" s="37"/>
      <c r="F8" s="37"/>
      <c r="G8" s="38"/>
      <c r="H8" s="39"/>
      <c r="I8" s="33" t="s">
        <v>1</v>
      </c>
      <c r="J8" s="132"/>
      <c r="K8" s="166"/>
      <c r="L8" s="167"/>
      <c r="M8" s="167"/>
      <c r="N8" s="168"/>
      <c r="O8" s="32"/>
      <c r="P8" s="21"/>
    </row>
    <row r="9" spans="1:16" s="40" customFormat="1" ht="19.5" customHeight="1">
      <c r="A9" s="32"/>
      <c r="B9" s="43" t="s">
        <v>2</v>
      </c>
      <c r="C9" s="134">
        <v>43779</v>
      </c>
      <c r="D9" s="37"/>
      <c r="E9" s="37"/>
      <c r="F9" s="37"/>
      <c r="G9" s="38"/>
      <c r="H9" s="39"/>
      <c r="I9" s="33" t="s">
        <v>2</v>
      </c>
      <c r="J9" s="132"/>
      <c r="K9" s="166"/>
      <c r="L9" s="167"/>
      <c r="M9" s="167"/>
      <c r="N9" s="168"/>
      <c r="O9" s="32"/>
      <c r="P9" s="21"/>
    </row>
    <row r="10" spans="1:16" s="40" customFormat="1" ht="19.5" customHeight="1">
      <c r="A10" s="32"/>
      <c r="B10" s="33" t="s">
        <v>40</v>
      </c>
      <c r="C10" s="44">
        <f>C9-C8</f>
        <v>123</v>
      </c>
      <c r="D10" s="36"/>
      <c r="E10" s="37"/>
      <c r="F10" s="37"/>
      <c r="G10" s="38"/>
      <c r="H10" s="39"/>
      <c r="I10" s="33" t="s">
        <v>40</v>
      </c>
      <c r="J10" s="45">
        <f>J9-J8</f>
        <v>0</v>
      </c>
      <c r="K10" s="166"/>
      <c r="L10" s="167"/>
      <c r="M10" s="167"/>
      <c r="N10" s="168"/>
      <c r="O10" s="32"/>
      <c r="P10" s="21"/>
    </row>
    <row r="11" spans="1:16" s="40" customFormat="1" ht="19.5" customHeight="1">
      <c r="A11" s="32"/>
      <c r="B11" s="46"/>
      <c r="C11" s="47"/>
      <c r="D11" s="39"/>
      <c r="E11" s="39"/>
      <c r="F11" s="39"/>
      <c r="G11" s="39"/>
      <c r="H11" s="39"/>
      <c r="I11" s="48"/>
      <c r="J11" s="47"/>
      <c r="K11" s="39"/>
      <c r="L11" s="39"/>
      <c r="M11" s="39"/>
      <c r="N11" s="39"/>
      <c r="O11" s="32"/>
      <c r="P11" s="21"/>
    </row>
    <row r="12" spans="1:16" s="40" customFormat="1" ht="30" customHeight="1">
      <c r="A12" s="32"/>
      <c r="B12" s="49" t="s">
        <v>10</v>
      </c>
      <c r="C12" s="49"/>
      <c r="D12" s="50"/>
      <c r="E12" s="50"/>
      <c r="F12" s="50"/>
      <c r="G12" s="51"/>
      <c r="H12" s="52"/>
      <c r="I12" s="49" t="s">
        <v>10</v>
      </c>
      <c r="J12" s="49"/>
      <c r="K12" s="50"/>
      <c r="L12" s="50"/>
      <c r="M12" s="50"/>
      <c r="N12" s="51"/>
      <c r="O12" s="32"/>
      <c r="P12" s="21"/>
    </row>
    <row r="13" spans="1:16" s="40" customFormat="1" ht="19.5" customHeight="1">
      <c r="A13" s="32"/>
      <c r="B13" s="179" t="s">
        <v>64</v>
      </c>
      <c r="C13" s="180"/>
      <c r="D13" s="53" t="s">
        <v>12</v>
      </c>
      <c r="E13" s="54" t="s">
        <v>6</v>
      </c>
      <c r="F13" s="54" t="s">
        <v>11</v>
      </c>
      <c r="G13" s="55" t="s">
        <v>7</v>
      </c>
      <c r="H13" s="39"/>
      <c r="I13" s="179" t="s">
        <v>64</v>
      </c>
      <c r="J13" s="180"/>
      <c r="K13" s="54" t="s">
        <v>12</v>
      </c>
      <c r="L13" s="54" t="s">
        <v>6</v>
      </c>
      <c r="M13" s="54" t="s">
        <v>11</v>
      </c>
      <c r="N13" s="55" t="s">
        <v>7</v>
      </c>
      <c r="O13" s="32"/>
      <c r="P13" s="21"/>
    </row>
    <row r="14" spans="1:16" s="40" customFormat="1" ht="19.5" customHeight="1">
      <c r="A14" s="32"/>
      <c r="B14" s="175" t="s">
        <v>70</v>
      </c>
      <c r="C14" s="176"/>
      <c r="D14" s="135">
        <v>6000</v>
      </c>
      <c r="E14" s="135" t="s">
        <v>15</v>
      </c>
      <c r="F14" s="136">
        <v>0.4</v>
      </c>
      <c r="G14" s="58">
        <f>F14*D14</f>
        <v>2400</v>
      </c>
      <c r="H14" s="59"/>
      <c r="I14" s="169"/>
      <c r="J14" s="170"/>
      <c r="K14" s="151"/>
      <c r="L14" s="151"/>
      <c r="M14" s="155">
        <v>0</v>
      </c>
      <c r="N14" s="58">
        <f>M14*K14</f>
        <v>0</v>
      </c>
      <c r="O14" s="32"/>
      <c r="P14" s="21"/>
    </row>
    <row r="15" spans="1:16" s="40" customFormat="1" ht="19.5" customHeight="1">
      <c r="A15" s="32"/>
      <c r="B15" s="173"/>
      <c r="C15" s="174"/>
      <c r="D15" s="137"/>
      <c r="E15" s="138"/>
      <c r="F15" s="139">
        <v>0</v>
      </c>
      <c r="G15" s="60">
        <f>F15*D15</f>
        <v>0</v>
      </c>
      <c r="H15" s="59"/>
      <c r="I15" s="171"/>
      <c r="J15" s="172"/>
      <c r="K15" s="151"/>
      <c r="L15" s="151"/>
      <c r="M15" s="155">
        <v>0</v>
      </c>
      <c r="N15" s="61">
        <f>M15*K15</f>
        <v>0</v>
      </c>
      <c r="O15" s="32"/>
      <c r="P15" s="21"/>
    </row>
    <row r="16" spans="1:16" s="40" customFormat="1" ht="19.5" customHeight="1">
      <c r="A16" s="62"/>
      <c r="B16" s="63"/>
      <c r="C16" s="64"/>
      <c r="D16" s="65"/>
      <c r="E16" s="65"/>
      <c r="F16" s="66" t="s">
        <v>13</v>
      </c>
      <c r="G16" s="67">
        <f>SUM(G14:G15)</f>
        <v>2400</v>
      </c>
      <c r="H16" s="68"/>
      <c r="I16" s="69"/>
      <c r="J16" s="66"/>
      <c r="K16" s="70"/>
      <c r="L16" s="70"/>
      <c r="M16" s="71" t="s">
        <v>13</v>
      </c>
      <c r="N16" s="67">
        <f>SUM(N14:N15)</f>
        <v>0</v>
      </c>
      <c r="O16" s="32"/>
      <c r="P16" s="21"/>
    </row>
    <row r="17" spans="1:16" s="40" customFormat="1" ht="19.5" customHeight="1">
      <c r="A17" s="32"/>
      <c r="B17" s="46"/>
      <c r="C17" s="39"/>
      <c r="D17" s="39"/>
      <c r="E17" s="39"/>
      <c r="F17" s="72"/>
      <c r="G17" s="68"/>
      <c r="H17" s="68"/>
      <c r="I17" s="72"/>
      <c r="J17" s="39"/>
      <c r="K17" s="39"/>
      <c r="L17" s="39"/>
      <c r="M17" s="72"/>
      <c r="N17" s="68"/>
      <c r="O17" s="32"/>
      <c r="P17" s="21"/>
    </row>
    <row r="18" spans="1:16" s="40" customFormat="1" ht="30" customHeight="1">
      <c r="A18" s="32"/>
      <c r="B18" s="181" t="s">
        <v>9</v>
      </c>
      <c r="C18" s="182"/>
      <c r="D18" s="73"/>
      <c r="E18" s="73"/>
      <c r="F18" s="74"/>
      <c r="G18" s="75"/>
      <c r="H18" s="76"/>
      <c r="I18" s="183" t="s">
        <v>9</v>
      </c>
      <c r="J18" s="184"/>
      <c r="K18" s="73"/>
      <c r="L18" s="73"/>
      <c r="M18" s="74"/>
      <c r="N18" s="75"/>
      <c r="O18" s="32"/>
      <c r="P18" s="21"/>
    </row>
    <row r="19" spans="1:16" s="40" customFormat="1" ht="19.5" customHeight="1">
      <c r="A19" s="32"/>
      <c r="B19" s="77" t="s">
        <v>3</v>
      </c>
      <c r="C19" s="78" t="s">
        <v>4</v>
      </c>
      <c r="D19" s="79" t="s">
        <v>8</v>
      </c>
      <c r="E19" s="79" t="s">
        <v>6</v>
      </c>
      <c r="F19" s="80" t="s">
        <v>5</v>
      </c>
      <c r="G19" s="81" t="s">
        <v>7</v>
      </c>
      <c r="H19" s="76"/>
      <c r="I19" s="77" t="s">
        <v>3</v>
      </c>
      <c r="J19" s="78" t="s">
        <v>4</v>
      </c>
      <c r="K19" s="79" t="s">
        <v>8</v>
      </c>
      <c r="L19" s="79" t="s">
        <v>6</v>
      </c>
      <c r="M19" s="80" t="s">
        <v>5</v>
      </c>
      <c r="N19" s="81" t="s">
        <v>7</v>
      </c>
      <c r="O19" s="32"/>
      <c r="P19" s="21"/>
    </row>
    <row r="20" spans="1:16" s="40" customFormat="1" ht="19.5" customHeight="1">
      <c r="A20" s="32"/>
      <c r="B20" s="82" t="s">
        <v>24</v>
      </c>
      <c r="C20" s="83" t="s">
        <v>25</v>
      </c>
      <c r="D20" s="140">
        <v>1</v>
      </c>
      <c r="E20" s="84" t="s">
        <v>26</v>
      </c>
      <c r="F20" s="144">
        <v>60</v>
      </c>
      <c r="G20" s="85">
        <f>F20*D20</f>
        <v>60</v>
      </c>
      <c r="H20" s="59"/>
      <c r="I20" s="82" t="s">
        <v>24</v>
      </c>
      <c r="J20" s="12" t="s">
        <v>25</v>
      </c>
      <c r="K20" s="148">
        <v>0</v>
      </c>
      <c r="L20" s="13" t="s">
        <v>26</v>
      </c>
      <c r="M20" s="158">
        <v>0</v>
      </c>
      <c r="N20" s="85">
        <f>M20*K20</f>
        <v>0</v>
      </c>
      <c r="O20" s="32"/>
      <c r="P20" s="21"/>
    </row>
    <row r="21" spans="1:16" s="40" customFormat="1" ht="19.5" customHeight="1">
      <c r="A21" s="32"/>
      <c r="B21" s="86" t="s">
        <v>55</v>
      </c>
      <c r="C21" s="87" t="s">
        <v>71</v>
      </c>
      <c r="D21" s="141">
        <v>1</v>
      </c>
      <c r="E21" s="88" t="s">
        <v>38</v>
      </c>
      <c r="F21" s="145">
        <v>26</v>
      </c>
      <c r="G21" s="89">
        <f aca="true" t="shared" si="0" ref="G21:G42">F21*D21</f>
        <v>26</v>
      </c>
      <c r="H21" s="59"/>
      <c r="I21" s="86" t="s">
        <v>55</v>
      </c>
      <c r="J21" s="14" t="s">
        <v>71</v>
      </c>
      <c r="K21" s="149">
        <v>0</v>
      </c>
      <c r="L21" s="15" t="s">
        <v>38</v>
      </c>
      <c r="M21" s="159">
        <v>0</v>
      </c>
      <c r="N21" s="89">
        <f aca="true" t="shared" si="1" ref="N21:N42">M21*K21</f>
        <v>0</v>
      </c>
      <c r="O21" s="32"/>
      <c r="P21" s="21"/>
    </row>
    <row r="22" spans="1:16" s="40" customFormat="1" ht="19.5" customHeight="1">
      <c r="A22" s="32"/>
      <c r="B22" s="90"/>
      <c r="C22" s="91" t="s">
        <v>41</v>
      </c>
      <c r="D22" s="142">
        <v>3</v>
      </c>
      <c r="E22" s="92" t="s">
        <v>42</v>
      </c>
      <c r="F22" s="146">
        <v>8</v>
      </c>
      <c r="G22" s="93">
        <f t="shared" si="0"/>
        <v>24</v>
      </c>
      <c r="H22" s="59"/>
      <c r="I22" s="90"/>
      <c r="J22" s="16" t="s">
        <v>41</v>
      </c>
      <c r="K22" s="150">
        <v>0</v>
      </c>
      <c r="L22" s="17" t="s">
        <v>42</v>
      </c>
      <c r="M22" s="160">
        <v>0</v>
      </c>
      <c r="N22" s="93">
        <f t="shared" si="1"/>
        <v>0</v>
      </c>
      <c r="O22" s="32"/>
      <c r="P22" s="21"/>
    </row>
    <row r="23" spans="1:16" s="40" customFormat="1" ht="19.5" customHeight="1">
      <c r="A23" s="32"/>
      <c r="B23" s="82" t="s">
        <v>18</v>
      </c>
      <c r="C23" s="83" t="s">
        <v>44</v>
      </c>
      <c r="D23" s="140">
        <v>1</v>
      </c>
      <c r="E23" s="84" t="s">
        <v>43</v>
      </c>
      <c r="F23" s="144">
        <v>200</v>
      </c>
      <c r="G23" s="85">
        <f t="shared" si="0"/>
        <v>200</v>
      </c>
      <c r="H23" s="59"/>
      <c r="I23" s="82" t="s">
        <v>18</v>
      </c>
      <c r="J23" s="12" t="s">
        <v>44</v>
      </c>
      <c r="K23" s="148">
        <v>0</v>
      </c>
      <c r="L23" s="13" t="s">
        <v>43</v>
      </c>
      <c r="M23" s="158">
        <v>0</v>
      </c>
      <c r="N23" s="85">
        <f t="shared" si="1"/>
        <v>0</v>
      </c>
      <c r="O23" s="32"/>
      <c r="P23" s="21"/>
    </row>
    <row r="24" spans="1:16" s="40" customFormat="1" ht="19.5" customHeight="1">
      <c r="A24" s="32"/>
      <c r="B24" s="82" t="s">
        <v>61</v>
      </c>
      <c r="C24" s="83" t="s">
        <v>45</v>
      </c>
      <c r="D24" s="140">
        <v>1</v>
      </c>
      <c r="E24" s="84" t="s">
        <v>43</v>
      </c>
      <c r="F24" s="144">
        <v>30</v>
      </c>
      <c r="G24" s="85">
        <f t="shared" si="0"/>
        <v>30</v>
      </c>
      <c r="H24" s="59"/>
      <c r="I24" s="82" t="s">
        <v>61</v>
      </c>
      <c r="J24" s="12" t="s">
        <v>45</v>
      </c>
      <c r="K24" s="148">
        <v>0</v>
      </c>
      <c r="L24" s="13" t="s">
        <v>37</v>
      </c>
      <c r="M24" s="158">
        <v>0</v>
      </c>
      <c r="N24" s="85">
        <f t="shared" si="1"/>
        <v>0</v>
      </c>
      <c r="O24" s="32"/>
      <c r="P24" s="21"/>
    </row>
    <row r="25" spans="1:16" s="40" customFormat="1" ht="19.5" customHeight="1">
      <c r="A25" s="32"/>
      <c r="B25" s="86" t="s">
        <v>19</v>
      </c>
      <c r="C25" s="87" t="s">
        <v>29</v>
      </c>
      <c r="D25" s="141">
        <v>1</v>
      </c>
      <c r="E25" s="88" t="s">
        <v>38</v>
      </c>
      <c r="F25" s="145">
        <v>150</v>
      </c>
      <c r="G25" s="89">
        <f t="shared" si="0"/>
        <v>150</v>
      </c>
      <c r="H25" s="59"/>
      <c r="I25" s="86" t="s">
        <v>19</v>
      </c>
      <c r="J25" s="14" t="s">
        <v>29</v>
      </c>
      <c r="K25" s="149">
        <v>0</v>
      </c>
      <c r="L25" s="15" t="s">
        <v>38</v>
      </c>
      <c r="M25" s="159">
        <v>0</v>
      </c>
      <c r="N25" s="89">
        <f t="shared" si="1"/>
        <v>0</v>
      </c>
      <c r="O25" s="32"/>
      <c r="P25" s="21"/>
    </row>
    <row r="26" spans="1:16" s="40" customFormat="1" ht="19.5" customHeight="1">
      <c r="A26" s="32"/>
      <c r="B26" s="90"/>
      <c r="C26" s="91" t="s">
        <v>30</v>
      </c>
      <c r="D26" s="142">
        <v>1</v>
      </c>
      <c r="E26" s="92" t="s">
        <v>38</v>
      </c>
      <c r="F26" s="146">
        <v>100</v>
      </c>
      <c r="G26" s="93">
        <f t="shared" si="0"/>
        <v>100</v>
      </c>
      <c r="H26" s="59"/>
      <c r="I26" s="90"/>
      <c r="J26" s="16" t="s">
        <v>30</v>
      </c>
      <c r="K26" s="150">
        <v>0</v>
      </c>
      <c r="L26" s="17" t="s">
        <v>38</v>
      </c>
      <c r="M26" s="160">
        <v>0</v>
      </c>
      <c r="N26" s="93">
        <f t="shared" si="1"/>
        <v>0</v>
      </c>
      <c r="O26" s="32"/>
      <c r="P26" s="21"/>
    </row>
    <row r="27" spans="1:16" s="40" customFormat="1" ht="19.5" customHeight="1">
      <c r="A27" s="32"/>
      <c r="B27" s="82" t="s">
        <v>20</v>
      </c>
      <c r="C27" s="83" t="s">
        <v>46</v>
      </c>
      <c r="D27" s="140">
        <v>120</v>
      </c>
      <c r="E27" s="84" t="s">
        <v>47</v>
      </c>
      <c r="F27" s="152">
        <v>1.5</v>
      </c>
      <c r="G27" s="85">
        <f t="shared" si="0"/>
        <v>180</v>
      </c>
      <c r="H27" s="59"/>
      <c r="I27" s="82" t="s">
        <v>20</v>
      </c>
      <c r="J27" s="12" t="s">
        <v>56</v>
      </c>
      <c r="K27" s="148">
        <v>0</v>
      </c>
      <c r="L27" s="13" t="s">
        <v>47</v>
      </c>
      <c r="M27" s="161">
        <v>0</v>
      </c>
      <c r="N27" s="85">
        <f t="shared" si="1"/>
        <v>0</v>
      </c>
      <c r="O27" s="32"/>
      <c r="P27" s="21"/>
    </row>
    <row r="28" spans="1:16" s="40" customFormat="1" ht="19.5" customHeight="1">
      <c r="A28" s="32"/>
      <c r="B28" s="86" t="s">
        <v>27</v>
      </c>
      <c r="C28" s="87" t="s">
        <v>28</v>
      </c>
      <c r="D28" s="141">
        <v>0</v>
      </c>
      <c r="E28" s="88" t="s">
        <v>52</v>
      </c>
      <c r="F28" s="145"/>
      <c r="G28" s="89">
        <f t="shared" si="0"/>
        <v>0</v>
      </c>
      <c r="H28" s="59"/>
      <c r="I28" s="86" t="s">
        <v>27</v>
      </c>
      <c r="J28" s="14" t="s">
        <v>28</v>
      </c>
      <c r="K28" s="149">
        <v>0</v>
      </c>
      <c r="L28" s="15" t="s">
        <v>52</v>
      </c>
      <c r="M28" s="159">
        <v>0</v>
      </c>
      <c r="N28" s="89">
        <f t="shared" si="1"/>
        <v>0</v>
      </c>
      <c r="O28" s="32"/>
      <c r="P28" s="21"/>
    </row>
    <row r="29" spans="1:16" s="40" customFormat="1" ht="19.5" customHeight="1">
      <c r="A29" s="32"/>
      <c r="B29" s="94"/>
      <c r="C29" s="57" t="s">
        <v>31</v>
      </c>
      <c r="D29" s="135">
        <v>0</v>
      </c>
      <c r="E29" s="56"/>
      <c r="F29" s="147"/>
      <c r="G29" s="95">
        <f t="shared" si="0"/>
        <v>0</v>
      </c>
      <c r="H29" s="59"/>
      <c r="I29" s="94"/>
      <c r="J29" s="11" t="s">
        <v>57</v>
      </c>
      <c r="K29" s="151">
        <v>0</v>
      </c>
      <c r="L29" s="10"/>
      <c r="M29" s="162">
        <v>0</v>
      </c>
      <c r="N29" s="95">
        <f t="shared" si="1"/>
        <v>0</v>
      </c>
      <c r="O29" s="32"/>
      <c r="P29" s="21"/>
    </row>
    <row r="30" spans="1:16" s="40" customFormat="1" ht="19.5" customHeight="1">
      <c r="A30" s="32"/>
      <c r="B30" s="94"/>
      <c r="C30" s="57" t="s">
        <v>31</v>
      </c>
      <c r="D30" s="135">
        <v>0</v>
      </c>
      <c r="E30" s="56"/>
      <c r="F30" s="147"/>
      <c r="G30" s="95">
        <f t="shared" si="0"/>
        <v>0</v>
      </c>
      <c r="H30" s="59"/>
      <c r="I30" s="94"/>
      <c r="J30" s="11" t="s">
        <v>31</v>
      </c>
      <c r="K30" s="151">
        <v>0</v>
      </c>
      <c r="L30" s="10"/>
      <c r="M30" s="162">
        <v>0</v>
      </c>
      <c r="N30" s="95">
        <f t="shared" si="1"/>
        <v>0</v>
      </c>
      <c r="O30" s="32"/>
      <c r="P30" s="21"/>
    </row>
    <row r="31" spans="1:16" s="40" customFormat="1" ht="19.5" customHeight="1">
      <c r="A31" s="32"/>
      <c r="B31" s="94"/>
      <c r="C31" s="57" t="s">
        <v>32</v>
      </c>
      <c r="D31" s="135">
        <v>0</v>
      </c>
      <c r="E31" s="56"/>
      <c r="F31" s="147"/>
      <c r="G31" s="95">
        <f t="shared" si="0"/>
        <v>0</v>
      </c>
      <c r="H31" s="59"/>
      <c r="I31" s="94"/>
      <c r="J31" s="11" t="s">
        <v>32</v>
      </c>
      <c r="K31" s="151">
        <v>0</v>
      </c>
      <c r="L31" s="10"/>
      <c r="M31" s="162">
        <v>0</v>
      </c>
      <c r="N31" s="95">
        <f t="shared" si="1"/>
        <v>0</v>
      </c>
      <c r="O31" s="32"/>
      <c r="P31" s="21"/>
    </row>
    <row r="32" spans="1:16" s="40" customFormat="1" ht="19.5" customHeight="1">
      <c r="A32" s="32"/>
      <c r="B32" s="90"/>
      <c r="C32" s="91" t="s">
        <v>22</v>
      </c>
      <c r="D32" s="142">
        <v>0</v>
      </c>
      <c r="E32" s="92"/>
      <c r="F32" s="146"/>
      <c r="G32" s="93">
        <f t="shared" si="0"/>
        <v>0</v>
      </c>
      <c r="H32" s="59"/>
      <c r="I32" s="90"/>
      <c r="J32" s="16" t="s">
        <v>22</v>
      </c>
      <c r="K32" s="150">
        <v>0</v>
      </c>
      <c r="L32" s="17"/>
      <c r="M32" s="162">
        <v>0</v>
      </c>
      <c r="N32" s="93">
        <f t="shared" si="1"/>
        <v>0</v>
      </c>
      <c r="O32" s="32"/>
      <c r="P32" s="21"/>
    </row>
    <row r="33" spans="1:16" s="40" customFormat="1" ht="19.5" customHeight="1">
      <c r="A33" s="32"/>
      <c r="B33" s="86" t="s">
        <v>33</v>
      </c>
      <c r="C33" s="87" t="s">
        <v>48</v>
      </c>
      <c r="D33" s="141">
        <v>1</v>
      </c>
      <c r="E33" s="88" t="s">
        <v>49</v>
      </c>
      <c r="F33" s="145">
        <v>40</v>
      </c>
      <c r="G33" s="89">
        <f t="shared" si="0"/>
        <v>40</v>
      </c>
      <c r="H33" s="59"/>
      <c r="I33" s="86" t="s">
        <v>33</v>
      </c>
      <c r="J33" s="14" t="s">
        <v>48</v>
      </c>
      <c r="K33" s="149">
        <v>0</v>
      </c>
      <c r="L33" s="15" t="s">
        <v>49</v>
      </c>
      <c r="M33" s="159">
        <v>0</v>
      </c>
      <c r="N33" s="89">
        <f t="shared" si="1"/>
        <v>0</v>
      </c>
      <c r="O33" s="32"/>
      <c r="P33" s="21"/>
    </row>
    <row r="34" spans="1:16" s="40" customFormat="1" ht="19.5" customHeight="1">
      <c r="A34" s="32"/>
      <c r="B34" s="94"/>
      <c r="C34" s="57" t="s">
        <v>34</v>
      </c>
      <c r="D34" s="135"/>
      <c r="E34" s="56"/>
      <c r="F34" s="147"/>
      <c r="G34" s="95">
        <f t="shared" si="0"/>
        <v>0</v>
      </c>
      <c r="H34" s="59"/>
      <c r="I34" s="94"/>
      <c r="J34" s="11" t="s">
        <v>34</v>
      </c>
      <c r="K34" s="151">
        <v>0</v>
      </c>
      <c r="L34" s="10"/>
      <c r="M34" s="162">
        <v>0</v>
      </c>
      <c r="N34" s="95">
        <f t="shared" si="1"/>
        <v>0</v>
      </c>
      <c r="O34" s="32"/>
      <c r="P34" s="21"/>
    </row>
    <row r="35" spans="1:16" s="40" customFormat="1" ht="19.5" customHeight="1">
      <c r="A35" s="32"/>
      <c r="B35" s="94"/>
      <c r="C35" s="57" t="s">
        <v>35</v>
      </c>
      <c r="D35" s="135"/>
      <c r="E35" s="56"/>
      <c r="F35" s="147"/>
      <c r="G35" s="95">
        <f t="shared" si="0"/>
        <v>0</v>
      </c>
      <c r="H35" s="59"/>
      <c r="I35" s="94"/>
      <c r="J35" s="11" t="s">
        <v>35</v>
      </c>
      <c r="K35" s="151">
        <v>0</v>
      </c>
      <c r="L35" s="10"/>
      <c r="M35" s="162">
        <v>0</v>
      </c>
      <c r="N35" s="95">
        <f t="shared" si="1"/>
        <v>0</v>
      </c>
      <c r="O35" s="32"/>
      <c r="P35" s="21"/>
    </row>
    <row r="36" spans="1:16" s="40" customFormat="1" ht="19.5" customHeight="1">
      <c r="A36" s="32"/>
      <c r="B36" s="94"/>
      <c r="C36" s="57" t="s">
        <v>36</v>
      </c>
      <c r="D36" s="135"/>
      <c r="E36" s="56"/>
      <c r="F36" s="147"/>
      <c r="G36" s="95">
        <f t="shared" si="0"/>
        <v>0</v>
      </c>
      <c r="H36" s="59"/>
      <c r="I36" s="94"/>
      <c r="J36" s="11" t="s">
        <v>36</v>
      </c>
      <c r="K36" s="151">
        <v>0</v>
      </c>
      <c r="L36" s="10"/>
      <c r="M36" s="162">
        <v>0</v>
      </c>
      <c r="N36" s="95">
        <f t="shared" si="1"/>
        <v>0</v>
      </c>
      <c r="O36" s="32"/>
      <c r="P36" s="21"/>
    </row>
    <row r="37" spans="1:16" s="40" customFormat="1" ht="19.5" customHeight="1">
      <c r="A37" s="32"/>
      <c r="B37" s="90"/>
      <c r="C37" s="91" t="s">
        <v>51</v>
      </c>
      <c r="D37" s="142">
        <v>1</v>
      </c>
      <c r="E37" s="92" t="s">
        <v>43</v>
      </c>
      <c r="F37" s="146">
        <v>26</v>
      </c>
      <c r="G37" s="93">
        <f t="shared" si="0"/>
        <v>26</v>
      </c>
      <c r="H37" s="59"/>
      <c r="I37" s="90"/>
      <c r="J37" s="16" t="s">
        <v>51</v>
      </c>
      <c r="K37" s="150">
        <v>0</v>
      </c>
      <c r="L37" s="17" t="s">
        <v>43</v>
      </c>
      <c r="M37" s="160">
        <v>0</v>
      </c>
      <c r="N37" s="93">
        <f t="shared" si="1"/>
        <v>0</v>
      </c>
      <c r="O37" s="32"/>
      <c r="P37" s="21"/>
    </row>
    <row r="38" spans="1:16" s="40" customFormat="1" ht="19.5" customHeight="1">
      <c r="A38" s="32"/>
      <c r="B38" s="82" t="s">
        <v>23</v>
      </c>
      <c r="C38" s="83"/>
      <c r="D38" s="140"/>
      <c r="E38" s="84"/>
      <c r="F38" s="144"/>
      <c r="G38" s="85">
        <f t="shared" si="0"/>
        <v>0</v>
      </c>
      <c r="H38" s="59"/>
      <c r="I38" s="82" t="s">
        <v>23</v>
      </c>
      <c r="J38" s="12"/>
      <c r="K38" s="148">
        <v>0</v>
      </c>
      <c r="L38" s="13"/>
      <c r="M38" s="158">
        <v>0</v>
      </c>
      <c r="N38" s="85">
        <f t="shared" si="1"/>
        <v>0</v>
      </c>
      <c r="O38" s="32"/>
      <c r="P38" s="21"/>
    </row>
    <row r="39" spans="1:16" s="40" customFormat="1" ht="19.5" customHeight="1">
      <c r="A39" s="32"/>
      <c r="B39" s="82" t="s">
        <v>22</v>
      </c>
      <c r="C39" s="83"/>
      <c r="D39" s="140"/>
      <c r="E39" s="84"/>
      <c r="F39" s="144"/>
      <c r="G39" s="85">
        <f t="shared" si="0"/>
        <v>0</v>
      </c>
      <c r="H39" s="59"/>
      <c r="I39" s="82" t="s">
        <v>22</v>
      </c>
      <c r="J39" s="12"/>
      <c r="K39" s="148">
        <v>0</v>
      </c>
      <c r="L39" s="13"/>
      <c r="M39" s="158">
        <v>0</v>
      </c>
      <c r="N39" s="85">
        <f t="shared" si="1"/>
        <v>0</v>
      </c>
      <c r="O39" s="32"/>
      <c r="P39" s="21"/>
    </row>
    <row r="40" spans="1:16" s="40" customFormat="1" ht="19.5" customHeight="1">
      <c r="A40" s="32"/>
      <c r="B40" s="82" t="s">
        <v>21</v>
      </c>
      <c r="C40" s="83" t="s">
        <v>73</v>
      </c>
      <c r="D40" s="143">
        <f>D14/300</f>
        <v>20</v>
      </c>
      <c r="E40" s="96" t="s">
        <v>50</v>
      </c>
      <c r="F40" s="144">
        <v>27</v>
      </c>
      <c r="G40" s="85">
        <f t="shared" si="0"/>
        <v>540</v>
      </c>
      <c r="H40" s="59"/>
      <c r="I40" s="82" t="s">
        <v>21</v>
      </c>
      <c r="J40" s="12" t="s">
        <v>73</v>
      </c>
      <c r="K40" s="165">
        <f>K14/300</f>
        <v>0</v>
      </c>
      <c r="L40" s="18" t="s">
        <v>50</v>
      </c>
      <c r="M40" s="158">
        <v>0</v>
      </c>
      <c r="N40" s="85">
        <f t="shared" si="1"/>
        <v>0</v>
      </c>
      <c r="O40" s="32"/>
      <c r="P40" s="21"/>
    </row>
    <row r="41" spans="1:16" s="40" customFormat="1" ht="19.5" customHeight="1">
      <c r="A41" s="32"/>
      <c r="B41" s="82" t="s">
        <v>21</v>
      </c>
      <c r="C41" s="83" t="s">
        <v>72</v>
      </c>
      <c r="D41" s="140"/>
      <c r="E41" s="96"/>
      <c r="F41" s="144"/>
      <c r="G41" s="85">
        <f t="shared" si="0"/>
        <v>0</v>
      </c>
      <c r="H41" s="59"/>
      <c r="I41" s="82" t="s">
        <v>21</v>
      </c>
      <c r="J41" s="12" t="s">
        <v>72</v>
      </c>
      <c r="K41" s="148"/>
      <c r="L41" s="18"/>
      <c r="M41" s="158">
        <v>0</v>
      </c>
      <c r="N41" s="85">
        <f t="shared" si="1"/>
        <v>0</v>
      </c>
      <c r="O41" s="32"/>
      <c r="P41" s="21"/>
    </row>
    <row r="42" spans="1:16" s="40" customFormat="1" ht="19.5" customHeight="1">
      <c r="A42" s="32"/>
      <c r="B42" s="82" t="s">
        <v>21</v>
      </c>
      <c r="C42" s="83" t="s">
        <v>22</v>
      </c>
      <c r="D42" s="143">
        <f>D40</f>
        <v>20</v>
      </c>
      <c r="E42" s="96" t="s">
        <v>50</v>
      </c>
      <c r="F42" s="144">
        <v>5</v>
      </c>
      <c r="G42" s="85">
        <f t="shared" si="0"/>
        <v>100</v>
      </c>
      <c r="H42" s="59"/>
      <c r="I42" s="82" t="s">
        <v>21</v>
      </c>
      <c r="J42" s="12" t="s">
        <v>22</v>
      </c>
      <c r="K42" s="165">
        <f>K40</f>
        <v>0</v>
      </c>
      <c r="L42" s="18" t="s">
        <v>50</v>
      </c>
      <c r="M42" s="158">
        <v>0</v>
      </c>
      <c r="N42" s="85">
        <f t="shared" si="1"/>
        <v>0</v>
      </c>
      <c r="O42" s="32"/>
      <c r="P42" s="21"/>
    </row>
    <row r="43" spans="1:16" s="40" customFormat="1" ht="19.5" customHeight="1">
      <c r="A43" s="32"/>
      <c r="B43" s="82" t="s">
        <v>69</v>
      </c>
      <c r="C43" s="83" t="s">
        <v>16</v>
      </c>
      <c r="D43" s="156">
        <f>C10/30</f>
        <v>4.1</v>
      </c>
      <c r="E43" s="96" t="s">
        <v>17</v>
      </c>
      <c r="F43" s="153">
        <v>0.085</v>
      </c>
      <c r="G43" s="85">
        <f>D43*(F43/12)*SUM(G20:G42)</f>
        <v>42.8655</v>
      </c>
      <c r="H43" s="59"/>
      <c r="I43" s="82" t="s">
        <v>69</v>
      </c>
      <c r="J43" s="12" t="s">
        <v>16</v>
      </c>
      <c r="K43" s="157">
        <v>0</v>
      </c>
      <c r="L43" s="164" t="s">
        <v>17</v>
      </c>
      <c r="M43" s="163">
        <v>0</v>
      </c>
      <c r="N43" s="85">
        <f>K43*(M43/12)*SUM(N20:N42)</f>
        <v>0</v>
      </c>
      <c r="O43" s="32"/>
      <c r="P43" s="21"/>
    </row>
    <row r="44" spans="1:18" s="104" customFormat="1" ht="30" customHeight="1">
      <c r="A44" s="97"/>
      <c r="B44" s="98"/>
      <c r="C44" s="99"/>
      <c r="D44" s="99"/>
      <c r="E44" s="99"/>
      <c r="F44" s="100" t="s">
        <v>14</v>
      </c>
      <c r="G44" s="101">
        <f>SUM(G20:G43)</f>
        <v>1518.8654999999999</v>
      </c>
      <c r="H44" s="102"/>
      <c r="I44" s="103"/>
      <c r="J44" s="99"/>
      <c r="K44" s="99"/>
      <c r="L44" s="99"/>
      <c r="M44" s="100" t="s">
        <v>14</v>
      </c>
      <c r="N44" s="101">
        <f>SUM(N20:N43)</f>
        <v>0</v>
      </c>
      <c r="O44" s="97"/>
      <c r="P44" s="21"/>
      <c r="R44" s="105"/>
    </row>
    <row r="45" spans="1:16" s="40" customFormat="1" ht="15" customHeight="1">
      <c r="A45" s="32"/>
      <c r="B45" s="106"/>
      <c r="C45" s="39"/>
      <c r="D45" s="39"/>
      <c r="E45" s="39"/>
      <c r="F45" s="107"/>
      <c r="G45" s="108"/>
      <c r="H45" s="68"/>
      <c r="I45" s="109"/>
      <c r="J45" s="39"/>
      <c r="K45" s="39"/>
      <c r="L45" s="39"/>
      <c r="M45" s="107"/>
      <c r="N45" s="108"/>
      <c r="O45" s="32"/>
      <c r="P45" s="21"/>
    </row>
    <row r="46" spans="1:16" s="40" customFormat="1" ht="30" customHeight="1">
      <c r="A46" s="32"/>
      <c r="B46" s="110"/>
      <c r="C46" s="111"/>
      <c r="D46" s="111"/>
      <c r="E46" s="111"/>
      <c r="F46" s="112" t="s">
        <v>78</v>
      </c>
      <c r="G46" s="113">
        <f>G44/D14</f>
        <v>0.25314424999999996</v>
      </c>
      <c r="H46" s="68"/>
      <c r="I46" s="114"/>
      <c r="J46" s="111"/>
      <c r="K46" s="111"/>
      <c r="L46" s="111"/>
      <c r="M46" s="112" t="s">
        <v>65</v>
      </c>
      <c r="N46" s="113" t="e">
        <f>N44/K14</f>
        <v>#DIV/0!</v>
      </c>
      <c r="O46" s="32"/>
      <c r="P46" s="21"/>
    </row>
    <row r="47" spans="1:16" s="40" customFormat="1" ht="15" customHeight="1">
      <c r="A47" s="32"/>
      <c r="B47" s="106"/>
      <c r="C47" s="39"/>
      <c r="D47" s="39"/>
      <c r="E47" s="39"/>
      <c r="F47" s="107"/>
      <c r="G47" s="108"/>
      <c r="H47" s="68"/>
      <c r="I47" s="109"/>
      <c r="J47" s="39"/>
      <c r="K47" s="39"/>
      <c r="L47" s="39"/>
      <c r="M47" s="107"/>
      <c r="N47" s="108"/>
      <c r="O47" s="32"/>
      <c r="P47" s="21"/>
    </row>
    <row r="48" spans="1:16" s="40" customFormat="1" ht="30" customHeight="1">
      <c r="A48" s="32"/>
      <c r="B48" s="115"/>
      <c r="C48" s="116"/>
      <c r="D48" s="116"/>
      <c r="E48" s="116"/>
      <c r="F48" s="117" t="s">
        <v>77</v>
      </c>
      <c r="G48" s="118">
        <f>G16-G44</f>
        <v>881.1345000000001</v>
      </c>
      <c r="H48" s="68"/>
      <c r="I48" s="119"/>
      <c r="J48" s="116"/>
      <c r="K48" s="116"/>
      <c r="L48" s="116"/>
      <c r="M48" s="117" t="s">
        <v>62</v>
      </c>
      <c r="N48" s="118">
        <f>N16-N44</f>
        <v>0</v>
      </c>
      <c r="O48" s="32"/>
      <c r="P48" s="21"/>
    </row>
    <row r="49" spans="1:15" ht="19.5" customHeight="1">
      <c r="A49" s="22"/>
      <c r="B49" s="120"/>
      <c r="C49" s="24"/>
      <c r="D49" s="24"/>
      <c r="E49" s="24"/>
      <c r="F49" s="121"/>
      <c r="G49" s="122"/>
      <c r="H49" s="122"/>
      <c r="I49" s="123"/>
      <c r="J49" s="24"/>
      <c r="K49" s="24"/>
      <c r="L49" s="24"/>
      <c r="M49" s="121"/>
      <c r="N49" s="122"/>
      <c r="O49" s="22"/>
    </row>
    <row r="50" spans="1:15" ht="19.5" customHeight="1">
      <c r="A50" s="22"/>
      <c r="B50" s="124"/>
      <c r="C50" s="22"/>
      <c r="D50" s="22"/>
      <c r="E50" s="22"/>
      <c r="F50" s="22"/>
      <c r="G50" s="22"/>
      <c r="H50" s="24"/>
      <c r="I50" s="125"/>
      <c r="J50" s="22"/>
      <c r="K50" s="22"/>
      <c r="L50" s="22"/>
      <c r="M50" s="22"/>
      <c r="N50" s="22"/>
      <c r="O50" s="22"/>
    </row>
    <row r="51" spans="1:15" ht="79.5" customHeight="1">
      <c r="A51" s="22"/>
      <c r="B51" s="127"/>
      <c r="C51" s="126"/>
      <c r="D51" s="126"/>
      <c r="E51" s="126"/>
      <c r="F51" s="126"/>
      <c r="G51" s="126"/>
      <c r="H51" s="122"/>
      <c r="I51" s="128"/>
      <c r="J51" s="126"/>
      <c r="K51" s="126"/>
      <c r="L51" s="126"/>
      <c r="M51" s="126"/>
      <c r="N51" s="126"/>
      <c r="O51" s="22"/>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sheet="1" objects="1" scenarios="1" selectLockedCells="1"/>
  <mergeCells count="17">
    <mergeCell ref="B18:C18"/>
    <mergeCell ref="I18:J18"/>
    <mergeCell ref="K4:N4"/>
    <mergeCell ref="K5:N5"/>
    <mergeCell ref="K6:N6"/>
    <mergeCell ref="K7:N7"/>
    <mergeCell ref="K8:N8"/>
    <mergeCell ref="B3:C3"/>
    <mergeCell ref="I3:J3"/>
    <mergeCell ref="K9:N9"/>
    <mergeCell ref="K10:N10"/>
    <mergeCell ref="I14:J14"/>
    <mergeCell ref="I15:J15"/>
    <mergeCell ref="B15:C15"/>
    <mergeCell ref="B14:C14"/>
    <mergeCell ref="B13:C13"/>
    <mergeCell ref="I13:J13"/>
  </mergeCells>
  <printOptions/>
  <pageMargins left="2.1653543307086616" right="0.984251968503937" top="0.5905511811023623" bottom="0.5905511811023623" header="0.5118110236220472" footer="0.5118110236220472"/>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Robb</dc:creator>
  <cp:keywords/>
  <dc:description/>
  <cp:lastModifiedBy>Maitland Manning</cp:lastModifiedBy>
  <cp:lastPrinted>2019-08-08T21:19:53Z</cp:lastPrinted>
  <dcterms:created xsi:type="dcterms:W3CDTF">2015-08-18T23:49:46Z</dcterms:created>
  <dcterms:modified xsi:type="dcterms:W3CDTF">2019-08-08T21:22:28Z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0x0101001CEC09C413ECA64EA2AB6CF00C4428F2</vt:lpwstr>
  </property>
</Properties>
</file>